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456C95B3-81D3-48C4-8A12-DB42F243FA8C}" xr6:coauthVersionLast="47" xr6:coauthVersionMax="47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39" l="1"/>
  <c r="I85" i="45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<sst xmlns="http://schemas.openxmlformats.org/spreadsheetml/2006/main" count="348" uniqueCount="167">
  <si>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</si>
  <si>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</si>
  <si>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</si>
  <si>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</si>
  <si>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</si>
  <si>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</si>
  <si>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</si>
  <si>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</si>
  <si>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</si>
  <si>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</si>
  <si>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</si>
  <si>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</si>
  <si>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</si>
  <si>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</si>
  <si>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</si>
  <si>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</si>
  <si>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</si>
  <si>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</si>
  <si>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</si>
  <si>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</si>
  <si>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</si>
  <si>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</si>
  <si>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</si>
  <si>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</si>
  <si>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</si>
  <si>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</si>
  <si>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</si>
  <si>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</si>
  <si>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</si>
  <si>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</si>
  <si>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</si>
  <si>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</si>
  <si>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</si>
  <si>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</si>
  <si>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</si>
  <si>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</si>
  <si>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</si>
  <si>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</si>
  <si>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</si>
  <si>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</si>
  <si>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</si>
  <si>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</si>
  <si>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</si>
  <si>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</si>
  <si>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</si>
  <si>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</si>
  <si>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</si>
  <si>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</si>
  <si>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</si>
  <si>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</si>
  <si>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</si>
  <si>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</si>
  <si>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</si>
  <si>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</si>
  <si>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</si>
  <si>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</si>
  <si>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</si>
  <si>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</si>
  <si>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</si>
  <si>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</si>
  <si>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</si>
  <si>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</si>
  <si>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</si>
  <si>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</si>
  <si>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</si>
  <si>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</si>
  <si>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</si>
  <si>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</si>
  <si>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</si>
  <si>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</si>
  <si>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</si>
  <si>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</si>
  <si>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</si>
  <si>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</si>
  <si>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</si>
  <si>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</si>
  <si>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</si>
  <si>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</si>
  <si>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</si>
  <si>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</si>
  <si>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</si>
  <si>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</si>
  <si>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</si>
  <si>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</si>
  <si>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</si>
  <si>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</si>
  <si>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</si>
  <si>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</si>
  <si>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</si>
  <si>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</si>
  <si>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</si>
  <si>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</si>
  <si>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</si>
  <si>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</si>
  <si>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</si>
  <si>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</si>
  <si>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</si>
  <si>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</si>
  <si>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</si>
  <si>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</si>
  <si>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</si>
  <si>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</si>
  <si>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</si>
  <si>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</si>
  <si>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</si>
  <si>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</si>
  <si>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</si>
  <si>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</si>
  <si>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</si>
  <si>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</si>
  <si>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</si>
  <si>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</si>
  <si>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</si>
  <si>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</si>
  <si>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</si>
  <si>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</si>
  <si>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</si>
  <si>
    <t>Walc</t>
  </si>
  <si>
    <t>Cllr training</t>
  </si>
  <si>
    <t>postage</t>
  </si>
  <si>
    <t>e1</t>
  </si>
  <si>
    <t>Clerks salary June 21</t>
  </si>
  <si>
    <t>Title deed copies</t>
  </si>
  <si>
    <t>Insurance renewal</t>
  </si>
  <si>
    <t>BHIB</t>
  </si>
  <si>
    <t>2 commune</t>
  </si>
  <si>
    <t>website hosting</t>
  </si>
  <si>
    <t>e2</t>
  </si>
  <si>
    <t>Annual subscription</t>
  </si>
  <si>
    <t>N Clarke</t>
  </si>
  <si>
    <t>e3</t>
  </si>
  <si>
    <t>c3</t>
  </si>
  <si>
    <t>b3</t>
  </si>
  <si>
    <t>clerks salary july 21</t>
  </si>
  <si>
    <t>ico</t>
  </si>
  <si>
    <t>2commune</t>
  </si>
  <si>
    <t>eon</t>
  </si>
  <si>
    <t>clerks salary aug 21</t>
  </si>
  <si>
    <t>round the revel</t>
  </si>
  <si>
    <t>donation</t>
  </si>
  <si>
    <t>f1</t>
  </si>
  <si>
    <t>Focus Consultants</t>
  </si>
  <si>
    <t>architects</t>
  </si>
  <si>
    <t>DCA consultancy</t>
  </si>
  <si>
    <t>Burrell Foley</t>
  </si>
  <si>
    <t>Macafee renewal</t>
  </si>
  <si>
    <t>Precept 2/2</t>
  </si>
  <si>
    <t>Clerks salary Sept</t>
  </si>
  <si>
    <t>stationary &amp; ink</t>
  </si>
  <si>
    <t>P Goodwin</t>
  </si>
  <si>
    <t>Allotment rent</t>
  </si>
  <si>
    <t>JS Fielding</t>
  </si>
  <si>
    <t>c1</t>
  </si>
  <si>
    <t>Playing field mowing</t>
  </si>
  <si>
    <t>Colin Downes</t>
  </si>
  <si>
    <t>PKF Littlejohn</t>
  </si>
  <si>
    <t>External Audit</t>
  </si>
  <si>
    <t>p4</t>
  </si>
  <si>
    <t>chairmans training</t>
  </si>
  <si>
    <t>clerks salary Oct 21</t>
  </si>
  <si>
    <t>employee tax</t>
  </si>
  <si>
    <t>rememberance wreath</t>
  </si>
  <si>
    <t>white lion licence fee</t>
  </si>
  <si>
    <t>rugby borough council</t>
  </si>
  <si>
    <t>rbl</t>
  </si>
  <si>
    <t>p3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</si>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</sst>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44445</v>
      </c>
      <c r="B4" s="13"/>
      <c r="C4" s="3" t="s">
        <v>90</v>
      </c>
      <c r="D4" s="8" t="s">
        <v>146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52" activePane="bottomLeft" state="frozen"/>
      <selection activeCell="B1" sqref="B1"/>
      <selection pane="bottomLeft" activeCell="G60" sqref="G60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85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>
        <v>44348</v>
      </c>
      <c r="B19" s="38"/>
      <c r="C19" s="39" t="s">
        <v>117</v>
      </c>
      <c r="D19" s="39" t="s">
        <v>118</v>
      </c>
      <c r="E19" s="39" t="s">
        <v>120</v>
      </c>
      <c r="F19" s="51" t="str">
        <f>VLOOKUP(E19,'Budget v Actual'!A:B,2,FALSE)</f>
        <v>Training &amp; Development</v>
      </c>
      <c r="G19" s="41">
        <v>30</v>
      </c>
      <c r="H19" s="41"/>
      <c r="I19" s="42">
        <f t="shared" si="1"/>
        <v>30</v>
      </c>
      <c r="K19" s="43"/>
      <c r="L19" s="39" t="s">
        <v>73</v>
      </c>
    </row>
    <row r="20" spans="1:12" s="39" customFormat="1" x14ac:dyDescent="0.2">
      <c r="A20" s="37">
        <v>44363</v>
      </c>
      <c r="B20" s="38"/>
      <c r="C20" s="39" t="s">
        <v>82</v>
      </c>
      <c r="D20" s="39" t="s">
        <v>121</v>
      </c>
      <c r="E20" s="39" t="s">
        <v>64</v>
      </c>
      <c r="F20" s="51" t="str">
        <f>VLOOKUP(E20,'Budget v Actual'!A:B,2,FALSE)</f>
        <v>Staff/contractor costs</v>
      </c>
      <c r="G20" s="41">
        <v>524.72</v>
      </c>
      <c r="H20" s="41"/>
      <c r="I20" s="42">
        <f t="shared" si="1"/>
        <v>524.72</v>
      </c>
      <c r="K20" s="43"/>
      <c r="L20" s="39" t="s">
        <v>73</v>
      </c>
    </row>
    <row r="21" spans="1:12" s="39" customFormat="1" x14ac:dyDescent="0.2">
      <c r="A21" s="37">
        <v>44363</v>
      </c>
      <c r="B21" s="38"/>
      <c r="C21" s="39" t="s">
        <v>72</v>
      </c>
      <c r="D21" s="52" t="s">
        <v>99</v>
      </c>
      <c r="E21" s="39" t="s">
        <v>64</v>
      </c>
      <c r="F21" s="51" t="str">
        <f>VLOOKUP(E21,'Budget v Actual'!A:B,2,FALSE)</f>
        <v>Staff/contractor costs</v>
      </c>
      <c r="G21" s="41">
        <v>131</v>
      </c>
      <c r="H21" s="41"/>
      <c r="I21" s="42">
        <f t="shared" si="1"/>
        <v>131</v>
      </c>
      <c r="K21" s="43"/>
      <c r="L21" s="39" t="s">
        <v>73</v>
      </c>
    </row>
    <row r="22" spans="1:12" s="39" customFormat="1" x14ac:dyDescent="0.2">
      <c r="A22" s="37">
        <v>44363</v>
      </c>
      <c r="B22" s="38"/>
      <c r="C22" s="39" t="s">
        <v>82</v>
      </c>
      <c r="D22" s="52" t="s">
        <v>112</v>
      </c>
      <c r="E22" s="39" t="s">
        <v>87</v>
      </c>
      <c r="F22" s="51" t="str">
        <f>VLOOKUP(E22,'Budget v Actual'!A:B,2,FALSE)</f>
        <v>Printing, Stationery, Postage</v>
      </c>
      <c r="G22" s="41">
        <v>27.05</v>
      </c>
      <c r="H22" s="41"/>
      <c r="I22" s="42">
        <f t="shared" si="1"/>
        <v>27.05</v>
      </c>
      <c r="K22" s="43"/>
      <c r="L22" s="39" t="s">
        <v>73</v>
      </c>
    </row>
    <row r="23" spans="1:12" s="39" customFormat="1" x14ac:dyDescent="0.2">
      <c r="A23" s="37">
        <v>44363</v>
      </c>
      <c r="B23" s="38"/>
      <c r="C23" s="39" t="s">
        <v>82</v>
      </c>
      <c r="D23" s="52" t="s">
        <v>121</v>
      </c>
      <c r="E23" s="39" t="s">
        <v>92</v>
      </c>
      <c r="F23" s="51" t="str">
        <f>VLOOKUP(E23,'Budget v Actual'!A:B,2,FALSE)</f>
        <v>White Lion</v>
      </c>
      <c r="G23" s="41">
        <v>61.6</v>
      </c>
      <c r="H23" s="41"/>
      <c r="I23" s="42">
        <f t="shared" si="1"/>
        <v>61.6</v>
      </c>
      <c r="K23" s="43"/>
      <c r="L23" s="39" t="s">
        <v>73</v>
      </c>
    </row>
    <row r="24" spans="1:12" s="39" customFormat="1" x14ac:dyDescent="0.2">
      <c r="A24" s="37">
        <v>44363</v>
      </c>
      <c r="B24" s="38"/>
      <c r="C24" s="39" t="s">
        <v>72</v>
      </c>
      <c r="D24" s="52" t="s">
        <v>99</v>
      </c>
      <c r="E24" s="39" t="s">
        <v>92</v>
      </c>
      <c r="F24" s="51" t="str">
        <f>VLOOKUP(E24,'Budget v Actual'!A:B,2,FALSE)</f>
        <v>White Lion</v>
      </c>
      <c r="G24" s="41">
        <v>15.4</v>
      </c>
      <c r="H24" s="41"/>
      <c r="I24" s="42">
        <f t="shared" si="1"/>
        <v>15.4</v>
      </c>
      <c r="K24" s="43"/>
      <c r="L24" s="39" t="s">
        <v>73</v>
      </c>
    </row>
    <row r="25" spans="1:12" s="39" customFormat="1" x14ac:dyDescent="0.2">
      <c r="A25" s="37">
        <v>44363</v>
      </c>
      <c r="B25" s="38"/>
      <c r="C25" s="39" t="s">
        <v>82</v>
      </c>
      <c r="D25" s="52" t="s">
        <v>119</v>
      </c>
      <c r="E25" s="39" t="s">
        <v>87</v>
      </c>
      <c r="F25" s="51" t="str">
        <f>VLOOKUP(E25,'Budget v Actual'!A:B,2,FALSE)</f>
        <v>Printing, Stationery, Postage</v>
      </c>
      <c r="G25" s="41">
        <v>8.84</v>
      </c>
      <c r="H25" s="41"/>
      <c r="I25" s="42">
        <f t="shared" si="1"/>
        <v>8.84</v>
      </c>
      <c r="K25" s="43"/>
      <c r="L25" s="39" t="s">
        <v>73</v>
      </c>
    </row>
    <row r="26" spans="1:12" s="39" customFormat="1" x14ac:dyDescent="0.2">
      <c r="A26" s="37">
        <v>44376</v>
      </c>
      <c r="B26" s="38"/>
      <c r="C26" s="39" t="s">
        <v>82</v>
      </c>
      <c r="D26" s="39" t="s">
        <v>122</v>
      </c>
      <c r="E26" s="39" t="s">
        <v>92</v>
      </c>
      <c r="F26" s="51" t="str">
        <f>VLOOKUP(E26,'Budget v Actual'!A:B,2,FALSE)</f>
        <v>White Lion</v>
      </c>
      <c r="G26" s="41">
        <v>6</v>
      </c>
      <c r="H26" s="41"/>
      <c r="I26" s="42">
        <f t="shared" si="1"/>
        <v>6</v>
      </c>
      <c r="K26" s="43"/>
      <c r="L26" s="39" t="s">
        <v>73</v>
      </c>
    </row>
    <row r="27" spans="1:12" s="39" customFormat="1" x14ac:dyDescent="0.2">
      <c r="A27" s="37">
        <v>44376</v>
      </c>
      <c r="B27" s="38"/>
      <c r="C27" s="39" t="s">
        <v>124</v>
      </c>
      <c r="D27" s="39" t="s">
        <v>123</v>
      </c>
      <c r="E27" s="39" t="s">
        <v>132</v>
      </c>
      <c r="F27" s="51" t="str">
        <f>VLOOKUP(E27,'Budget v Actual'!A:B,2,FALSE)</f>
        <v>Insurance</v>
      </c>
      <c r="G27" s="41">
        <v>922.99</v>
      </c>
      <c r="H27" s="41"/>
      <c r="I27" s="42">
        <f t="shared" si="1"/>
        <v>922.99</v>
      </c>
      <c r="K27" s="43"/>
      <c r="L27" s="39" t="s">
        <v>73</v>
      </c>
    </row>
    <row r="28" spans="1:12" s="39" customFormat="1" x14ac:dyDescent="0.2">
      <c r="A28" s="37">
        <v>44376</v>
      </c>
      <c r="B28" s="38"/>
      <c r="C28" s="39" t="s">
        <v>125</v>
      </c>
      <c r="D28" s="39" t="s">
        <v>126</v>
      </c>
      <c r="E28" s="39" t="s">
        <v>130</v>
      </c>
      <c r="F28" s="51" t="str">
        <f>VLOOKUP(E28,'Budget v Actual'!A:B,2,FALSE)</f>
        <v>IT (website support)</v>
      </c>
      <c r="G28" s="41">
        <v>372</v>
      </c>
      <c r="H28" s="41"/>
      <c r="I28" s="42">
        <f t="shared" si="1"/>
        <v>372</v>
      </c>
      <c r="K28" s="43"/>
      <c r="L28" s="39" t="s">
        <v>73</v>
      </c>
    </row>
    <row r="29" spans="1:12" s="39" customFormat="1" x14ac:dyDescent="0.2">
      <c r="A29" s="37">
        <v>44376</v>
      </c>
      <c r="B29" s="38"/>
      <c r="C29" s="39" t="s">
        <v>129</v>
      </c>
      <c r="D29" s="39" t="s">
        <v>80</v>
      </c>
      <c r="E29" s="39" t="s">
        <v>131</v>
      </c>
      <c r="F29" s="51" t="str">
        <f>VLOOKUP(E29,'Budget v Actual'!A:B,2,FALSE)</f>
        <v>Hanging baskets</v>
      </c>
      <c r="G29" s="41">
        <v>90</v>
      </c>
      <c r="H29" s="41"/>
      <c r="I29" s="42">
        <f t="shared" si="1"/>
        <v>90</v>
      </c>
      <c r="K29" s="43"/>
      <c r="L29" s="39" t="s">
        <v>73</v>
      </c>
    </row>
    <row r="30" spans="1:12" s="39" customFormat="1" x14ac:dyDescent="0.2">
      <c r="A30" s="37">
        <v>44376</v>
      </c>
      <c r="B30" s="38"/>
      <c r="C30" s="39" t="s">
        <v>117</v>
      </c>
      <c r="D30" s="39" t="s">
        <v>128</v>
      </c>
      <c r="E30" s="39" t="s">
        <v>127</v>
      </c>
      <c r="F30" s="51" t="str">
        <f>VLOOKUP(E30,'Budget v Actual'!A:B,2,FALSE)</f>
        <v>Subscriptions &amp; Membership</v>
      </c>
      <c r="G30" s="41">
        <v>192</v>
      </c>
      <c r="H30" s="41"/>
      <c r="I30" s="42">
        <f t="shared" si="1"/>
        <v>192</v>
      </c>
      <c r="K30" s="43"/>
      <c r="L30" s="39" t="s">
        <v>73</v>
      </c>
    </row>
    <row r="31" spans="1:12" s="39" customFormat="1" x14ac:dyDescent="0.2">
      <c r="A31" s="37">
        <v>44392</v>
      </c>
      <c r="B31" s="38"/>
      <c r="C31" s="39" t="s">
        <v>82</v>
      </c>
      <c r="D31" s="39" t="s">
        <v>133</v>
      </c>
      <c r="E31" s="39" t="s">
        <v>64</v>
      </c>
      <c r="F31" s="51" t="str">
        <f>VLOOKUP(E31,'Budget v Actual'!A:B,2,FALSE)</f>
        <v>Staff/contractor costs</v>
      </c>
      <c r="G31" s="41">
        <v>524.72</v>
      </c>
      <c r="H31" s="41"/>
      <c r="I31" s="42">
        <f t="shared" si="1"/>
        <v>524.72</v>
      </c>
      <c r="K31" s="43"/>
      <c r="L31" s="39" t="s">
        <v>73</v>
      </c>
    </row>
    <row r="32" spans="1:12" s="39" customFormat="1" x14ac:dyDescent="0.2">
      <c r="A32" s="37">
        <v>44392</v>
      </c>
      <c r="B32" s="38"/>
      <c r="C32" s="39" t="s">
        <v>134</v>
      </c>
      <c r="D32" s="39" t="s">
        <v>128</v>
      </c>
      <c r="E32" s="39" t="s">
        <v>127</v>
      </c>
      <c r="F32" s="51" t="str">
        <f>VLOOKUP(E32,'Budget v Actual'!A:B,2,FALSE)</f>
        <v>Subscriptions &amp; Membership</v>
      </c>
      <c r="G32" s="41">
        <v>35</v>
      </c>
      <c r="H32" s="41"/>
      <c r="I32" s="42">
        <f t="shared" si="1"/>
        <v>35</v>
      </c>
      <c r="K32" s="43"/>
      <c r="L32" s="39" t="s">
        <v>73</v>
      </c>
    </row>
    <row r="33" spans="1:12" s="39" customFormat="1" x14ac:dyDescent="0.2">
      <c r="A33" s="37">
        <v>44392</v>
      </c>
      <c r="B33" s="38"/>
      <c r="C33" s="39" t="s">
        <v>82</v>
      </c>
      <c r="D33" s="39" t="s">
        <v>100</v>
      </c>
      <c r="E33" s="39" t="s">
        <v>87</v>
      </c>
      <c r="F33" s="51" t="str">
        <f>VLOOKUP(E33,'Budget v Actual'!A:B,2,FALSE)</f>
        <v>Printing, Stationery, Postage</v>
      </c>
      <c r="G33" s="41">
        <v>22.88</v>
      </c>
      <c r="H33" s="41"/>
      <c r="I33" s="42">
        <f t="shared" si="1"/>
        <v>22.88</v>
      </c>
      <c r="K33" s="43"/>
      <c r="L33" s="39" t="s">
        <v>73</v>
      </c>
    </row>
    <row r="34" spans="1:12" s="39" customFormat="1" x14ac:dyDescent="0.2">
      <c r="A34" s="37">
        <v>44392</v>
      </c>
      <c r="B34" s="38"/>
      <c r="C34" s="39" t="s">
        <v>82</v>
      </c>
      <c r="D34" s="39" t="s">
        <v>112</v>
      </c>
      <c r="E34" s="39" t="s">
        <v>87</v>
      </c>
      <c r="F34" s="51" t="str">
        <f>VLOOKUP(E34,'Budget v Actual'!A:B,2,FALSE)</f>
        <v>Printing, Stationery, Postage</v>
      </c>
      <c r="G34" s="41">
        <v>27.05</v>
      </c>
      <c r="H34" s="41"/>
      <c r="I34" s="42">
        <f t="shared" si="1"/>
        <v>27.05</v>
      </c>
      <c r="K34" s="43"/>
      <c r="L34" s="39" t="s">
        <v>73</v>
      </c>
    </row>
    <row r="35" spans="1:12" s="39" customFormat="1" x14ac:dyDescent="0.2">
      <c r="A35" s="37">
        <v>44392</v>
      </c>
      <c r="B35" s="38"/>
      <c r="C35" s="39" t="s">
        <v>72</v>
      </c>
      <c r="D35" s="39" t="s">
        <v>99</v>
      </c>
      <c r="E35" s="39" t="s">
        <v>64</v>
      </c>
      <c r="F35" s="51" t="str">
        <f>VLOOKUP(E35,'Budget v Actual'!A:B,2,FALSE)</f>
        <v>Staff/contractor costs</v>
      </c>
      <c r="G35" s="41">
        <v>131</v>
      </c>
      <c r="H35" s="41"/>
      <c r="I35" s="42">
        <f t="shared" si="1"/>
        <v>131</v>
      </c>
      <c r="K35" s="43"/>
    </row>
    <row r="36" spans="1:12" s="39" customFormat="1" x14ac:dyDescent="0.2">
      <c r="A36" s="37">
        <v>44421</v>
      </c>
      <c r="B36" s="38"/>
      <c r="C36" s="39" t="s">
        <v>82</v>
      </c>
      <c r="D36" s="39" t="s">
        <v>100</v>
      </c>
      <c r="E36" s="39" t="s">
        <v>87</v>
      </c>
      <c r="F36" s="51" t="str">
        <f>VLOOKUP(E36,'Budget v Actual'!A:B,2,FALSE)</f>
        <v>Printing, Stationery, Postage</v>
      </c>
      <c r="G36" s="41">
        <v>22.88</v>
      </c>
      <c r="H36" s="41"/>
      <c r="I36" s="42">
        <f t="shared" si="1"/>
        <v>22.88</v>
      </c>
      <c r="K36" s="43"/>
      <c r="L36" s="39" t="s">
        <v>73</v>
      </c>
    </row>
    <row r="37" spans="1:12" s="39" customFormat="1" x14ac:dyDescent="0.2">
      <c r="A37" s="37">
        <v>44421</v>
      </c>
      <c r="B37" s="38"/>
      <c r="C37" s="39" t="s">
        <v>82</v>
      </c>
      <c r="D37" s="39" t="s">
        <v>94</v>
      </c>
      <c r="E37" s="39" t="s">
        <v>87</v>
      </c>
      <c r="F37" s="51" t="str">
        <f>VLOOKUP(E37,'Budget v Actual'!A:B,2,FALSE)</f>
        <v>Printing, Stationery, Postage</v>
      </c>
      <c r="G37" s="41">
        <v>14.39</v>
      </c>
      <c r="H37" s="41"/>
      <c r="I37" s="42">
        <f t="shared" si="1"/>
        <v>14.39</v>
      </c>
      <c r="K37" s="43"/>
      <c r="L37" s="39" t="s">
        <v>73</v>
      </c>
    </row>
    <row r="38" spans="1:12" s="39" customFormat="1" x14ac:dyDescent="0.2">
      <c r="A38" s="37">
        <v>44421</v>
      </c>
      <c r="B38" s="38"/>
      <c r="C38" s="39" t="s">
        <v>72</v>
      </c>
      <c r="D38" s="39" t="s">
        <v>99</v>
      </c>
      <c r="E38" s="39" t="s">
        <v>64</v>
      </c>
      <c r="F38" s="51" t="str">
        <f>VLOOKUP(E38,'Budget v Actual'!A:B,2,FALSE)</f>
        <v>Staff/contractor costs</v>
      </c>
      <c r="G38" s="41">
        <v>131</v>
      </c>
      <c r="H38" s="41"/>
      <c r="I38" s="42">
        <f t="shared" si="1"/>
        <v>131</v>
      </c>
      <c r="K38" s="43"/>
      <c r="L38" s="39" t="s">
        <v>73</v>
      </c>
    </row>
    <row r="39" spans="1:12" s="39" customFormat="1" x14ac:dyDescent="0.2">
      <c r="A39" s="37">
        <v>44421</v>
      </c>
      <c r="B39" s="38"/>
      <c r="C39" s="39" t="s">
        <v>82</v>
      </c>
      <c r="D39" s="39" t="s">
        <v>95</v>
      </c>
      <c r="E39" s="39" t="s">
        <v>87</v>
      </c>
      <c r="F39" s="51" t="str">
        <f>VLOOKUP(E39,'Budget v Actual'!A:B,2,FALSE)</f>
        <v>Printing, Stationery, Postage</v>
      </c>
      <c r="G39" s="41">
        <v>12.66</v>
      </c>
      <c r="H39" s="41"/>
      <c r="I39" s="42">
        <f t="shared" si="1"/>
        <v>12.66</v>
      </c>
      <c r="K39" s="43"/>
      <c r="L39" s="39" t="s">
        <v>73</v>
      </c>
    </row>
    <row r="40" spans="1:12" s="39" customFormat="1" x14ac:dyDescent="0.2">
      <c r="A40" s="37">
        <v>44421</v>
      </c>
      <c r="B40" s="38"/>
      <c r="C40" s="39" t="s">
        <v>82</v>
      </c>
      <c r="D40" s="39" t="s">
        <v>137</v>
      </c>
      <c r="E40" s="39" t="s">
        <v>64</v>
      </c>
      <c r="F40" s="51" t="str">
        <f>VLOOKUP(E40,'Budget v Actual'!A:B,2,FALSE)</f>
        <v>Staff/contractor costs</v>
      </c>
      <c r="G40" s="41">
        <v>524.72</v>
      </c>
      <c r="H40" s="41"/>
      <c r="I40" s="42">
        <f t="shared" si="1"/>
        <v>524.72</v>
      </c>
      <c r="K40" s="43"/>
      <c r="L40" s="39" t="s">
        <v>73</v>
      </c>
    </row>
    <row r="41" spans="1:12" s="39" customFormat="1" x14ac:dyDescent="0.2">
      <c r="A41" s="37">
        <v>44421</v>
      </c>
      <c r="B41" s="38"/>
      <c r="C41" s="39" t="s">
        <v>135</v>
      </c>
      <c r="D41" s="39" t="s">
        <v>126</v>
      </c>
      <c r="E41" s="39" t="s">
        <v>130</v>
      </c>
      <c r="F41" s="51" t="str">
        <f>VLOOKUP(E41,'Budget v Actual'!A:B,2,FALSE)</f>
        <v>IT (website support)</v>
      </c>
      <c r="G41" s="41">
        <v>60</v>
      </c>
      <c r="H41" s="41"/>
      <c r="I41" s="42">
        <f t="shared" si="1"/>
        <v>60</v>
      </c>
      <c r="K41" s="43"/>
      <c r="L41" s="39" t="s">
        <v>73</v>
      </c>
    </row>
    <row r="42" spans="1:12" s="39" customFormat="1" x14ac:dyDescent="0.2">
      <c r="A42" s="37">
        <v>44421</v>
      </c>
      <c r="B42" s="38"/>
      <c r="C42" s="39" t="s">
        <v>136</v>
      </c>
      <c r="D42" s="39" t="s">
        <v>76</v>
      </c>
      <c r="E42" s="39" t="s">
        <v>89</v>
      </c>
      <c r="F42" s="51" t="str">
        <f>VLOOKUP(E42,'Budget v Actual'!A:B,2,FALSE)</f>
        <v>Street Lighting</v>
      </c>
      <c r="G42" s="41">
        <v>245.69</v>
      </c>
      <c r="H42" s="41"/>
      <c r="I42" s="42">
        <f t="shared" si="1"/>
        <v>245.69</v>
      </c>
      <c r="K42" s="43"/>
      <c r="L42" s="39" t="s">
        <v>73</v>
      </c>
    </row>
    <row r="43" spans="1:12" s="39" customFormat="1" x14ac:dyDescent="0.2">
      <c r="A43" s="37">
        <v>44421</v>
      </c>
      <c r="B43" s="38"/>
      <c r="C43" s="39" t="s">
        <v>138</v>
      </c>
      <c r="D43" s="39" t="s">
        <v>139</v>
      </c>
      <c r="E43" s="39" t="s">
        <v>140</v>
      </c>
      <c r="F43" s="51" t="str">
        <f>VLOOKUP(E43,'Budget v Actual'!A:B,2,FALSE)</f>
        <v>Round The Revel</v>
      </c>
      <c r="G43" s="41">
        <v>200</v>
      </c>
      <c r="H43" s="41"/>
      <c r="I43" s="42">
        <f t="shared" si="1"/>
        <v>200</v>
      </c>
      <c r="K43" s="43"/>
      <c r="L43" s="39" t="s">
        <v>73</v>
      </c>
    </row>
    <row r="44" spans="1:12" s="39" customFormat="1" x14ac:dyDescent="0.2">
      <c r="A44" s="37">
        <v>44434</v>
      </c>
      <c r="B44" s="38"/>
      <c r="C44" s="39" t="s">
        <v>141</v>
      </c>
      <c r="D44" s="39" t="s">
        <v>142</v>
      </c>
      <c r="E44" s="39" t="s">
        <v>92</v>
      </c>
      <c r="F44" s="51" t="str">
        <f>VLOOKUP(E44,'Budget v Actual'!A:B,2,FALSE)</f>
        <v>White Lion</v>
      </c>
      <c r="G44" s="41">
        <v>960</v>
      </c>
      <c r="H44" s="41"/>
      <c r="I44" s="42">
        <f t="shared" si="1"/>
        <v>960</v>
      </c>
      <c r="K44" s="43"/>
      <c r="L44" s="39" t="s">
        <v>73</v>
      </c>
    </row>
    <row r="45" spans="1:12" s="39" customFormat="1" x14ac:dyDescent="0.2">
      <c r="A45" s="37">
        <v>44434</v>
      </c>
      <c r="B45" s="38"/>
      <c r="C45" s="39" t="s">
        <v>143</v>
      </c>
      <c r="D45" s="39" t="s">
        <v>142</v>
      </c>
      <c r="E45" s="39" t="s">
        <v>92</v>
      </c>
      <c r="F45" s="51" t="str">
        <f>VLOOKUP(E45,'Budget v Actual'!A:B,2,FALSE)</f>
        <v>White Lion</v>
      </c>
      <c r="G45" s="41">
        <v>2400</v>
      </c>
      <c r="H45" s="41"/>
      <c r="I45" s="42">
        <f t="shared" si="1"/>
        <v>2400</v>
      </c>
      <c r="K45" s="43"/>
    </row>
    <row r="46" spans="1:12" s="39" customFormat="1" x14ac:dyDescent="0.2">
      <c r="A46" s="37">
        <v>44434</v>
      </c>
      <c r="B46" s="38"/>
      <c r="C46" s="39" t="s">
        <v>144</v>
      </c>
      <c r="D46" s="39" t="s">
        <v>142</v>
      </c>
      <c r="E46" s="39" t="s">
        <v>92</v>
      </c>
      <c r="F46" s="51" t="str">
        <f>VLOOKUP(E46,'Budget v Actual'!A:B,2,FALSE)</f>
        <v>White Lion</v>
      </c>
      <c r="G46" s="41">
        <v>2400</v>
      </c>
      <c r="H46" s="41"/>
      <c r="I46" s="42">
        <f t="shared" si="1"/>
        <v>2400</v>
      </c>
      <c r="K46" s="43"/>
      <c r="L46" s="39" t="s">
        <v>73</v>
      </c>
    </row>
    <row r="47" spans="1:12" s="39" customFormat="1" x14ac:dyDescent="0.2">
      <c r="A47" s="37">
        <v>44434</v>
      </c>
      <c r="B47" s="38"/>
      <c r="C47" s="39" t="s">
        <v>82</v>
      </c>
      <c r="D47" s="39" t="s">
        <v>145</v>
      </c>
      <c r="E47" s="39" t="s">
        <v>130</v>
      </c>
      <c r="F47" s="51" t="str">
        <f>VLOOKUP(E47,'Budget v Actual'!A:B,2,FALSE)</f>
        <v>IT (website support)</v>
      </c>
      <c r="G47" s="41">
        <v>89.99</v>
      </c>
      <c r="H47" s="41"/>
      <c r="I47" s="42">
        <f t="shared" si="1"/>
        <v>89.99</v>
      </c>
      <c r="K47" s="43"/>
    </row>
    <row r="48" spans="1:12" s="39" customFormat="1" x14ac:dyDescent="0.2">
      <c r="A48" s="37">
        <v>44435</v>
      </c>
      <c r="B48" s="38"/>
      <c r="C48" s="39" t="s">
        <v>141</v>
      </c>
      <c r="D48" s="39" t="s">
        <v>142</v>
      </c>
      <c r="E48" s="39" t="s">
        <v>92</v>
      </c>
      <c r="F48" s="51" t="str">
        <f>VLOOKUP(E48,'Budget v Actual'!A:B,2,FALSE)</f>
        <v>White Lion</v>
      </c>
      <c r="G48" s="41">
        <v>1200</v>
      </c>
      <c r="H48" s="41"/>
      <c r="I48" s="42">
        <f t="shared" si="1"/>
        <v>1200</v>
      </c>
      <c r="K48" s="43"/>
    </row>
    <row r="49" spans="1:11" s="39" customFormat="1" x14ac:dyDescent="0.2">
      <c r="A49" s="37">
        <v>44435</v>
      </c>
      <c r="B49" s="38"/>
      <c r="C49" s="39" t="s">
        <v>143</v>
      </c>
      <c r="D49" s="39" t="s">
        <v>142</v>
      </c>
      <c r="E49" s="39" t="s">
        <v>92</v>
      </c>
      <c r="F49" s="51" t="str">
        <f>VLOOKUP(E49,'Budget v Actual'!A:B,2,FALSE)</f>
        <v>White Lion</v>
      </c>
      <c r="G49" s="41">
        <v>5280</v>
      </c>
      <c r="H49" s="41"/>
      <c r="I49" s="42">
        <f t="shared" si="1"/>
        <v>5280</v>
      </c>
      <c r="K49" s="43"/>
    </row>
    <row r="50" spans="1:11" s="39" customFormat="1" x14ac:dyDescent="0.2">
      <c r="A50" s="37">
        <v>44454</v>
      </c>
      <c r="B50" s="38"/>
      <c r="C50" s="39" t="s">
        <v>82</v>
      </c>
      <c r="D50" s="39" t="s">
        <v>147</v>
      </c>
      <c r="E50" s="39" t="s">
        <v>64</v>
      </c>
      <c r="F50" s="51" t="str">
        <f>VLOOKUP(E50,'Budget v Actual'!A:B,2,FALSE)</f>
        <v>Staff/contractor costs</v>
      </c>
      <c r="G50" s="41">
        <v>524.72</v>
      </c>
      <c r="H50" s="41"/>
      <c r="I50" s="42">
        <f t="shared" si="1"/>
        <v>524.72</v>
      </c>
      <c r="K50" s="43"/>
    </row>
    <row r="51" spans="1:11" s="39" customFormat="1" x14ac:dyDescent="0.2">
      <c r="A51" s="37">
        <v>44454</v>
      </c>
      <c r="B51" s="38"/>
      <c r="C51" s="39" t="s">
        <v>72</v>
      </c>
      <c r="D51" s="39" t="s">
        <v>99</v>
      </c>
      <c r="E51" s="39" t="s">
        <v>64</v>
      </c>
      <c r="F51" s="51" t="str">
        <f>VLOOKUP(E51,'Budget v Actual'!A:B,2,FALSE)</f>
        <v>Staff/contractor costs</v>
      </c>
      <c r="G51" s="41">
        <v>131</v>
      </c>
      <c r="H51" s="41"/>
      <c r="I51" s="42">
        <f t="shared" si="1"/>
        <v>131</v>
      </c>
      <c r="K51" s="43"/>
    </row>
    <row r="52" spans="1:11" s="39" customFormat="1" x14ac:dyDescent="0.2">
      <c r="A52" s="37">
        <v>44454</v>
      </c>
      <c r="B52" s="38"/>
      <c r="C52" s="39" t="s">
        <v>82</v>
      </c>
      <c r="D52" s="39" t="s">
        <v>95</v>
      </c>
      <c r="E52" s="39" t="s">
        <v>87</v>
      </c>
      <c r="F52" s="51" t="str">
        <f>VLOOKUP(E52,'Budget v Actual'!A:B,2,FALSE)</f>
        <v>Printing, Stationery, Postage</v>
      </c>
      <c r="G52" s="41">
        <v>12.66</v>
      </c>
      <c r="H52" s="41"/>
      <c r="I52" s="42">
        <f t="shared" si="1"/>
        <v>12.66</v>
      </c>
      <c r="K52" s="43"/>
    </row>
    <row r="53" spans="1:11" s="39" customFormat="1" x14ac:dyDescent="0.2">
      <c r="A53" s="37">
        <v>44454</v>
      </c>
      <c r="B53" s="38"/>
      <c r="C53" s="39" t="s">
        <v>82</v>
      </c>
      <c r="D53" s="39" t="s">
        <v>148</v>
      </c>
      <c r="E53" s="39" t="s">
        <v>87</v>
      </c>
      <c r="F53" s="51" t="str">
        <f>VLOOKUP(E53,'Budget v Actual'!A:B,2,FALSE)</f>
        <v>Printing, Stationery, Postage</v>
      </c>
      <c r="G53" s="41">
        <v>34.83</v>
      </c>
      <c r="H53" s="41"/>
      <c r="I53" s="42">
        <f t="shared" si="1"/>
        <v>34.83</v>
      </c>
      <c r="K53" s="43"/>
    </row>
    <row r="54" spans="1:11" s="39" customFormat="1" x14ac:dyDescent="0.2">
      <c r="A54" s="37">
        <v>44454</v>
      </c>
      <c r="B54" s="38"/>
      <c r="C54" s="39" t="s">
        <v>149</v>
      </c>
      <c r="D54" s="39" t="s">
        <v>150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44454</v>
      </c>
      <c r="B55" s="38"/>
      <c r="C55" s="39" t="s">
        <v>151</v>
      </c>
      <c r="D55" s="39" t="s">
        <v>150</v>
      </c>
      <c r="E55" s="39" t="s">
        <v>157</v>
      </c>
      <c r="F55" s="51" t="str">
        <f>VLOOKUP(E55,'Budget v Actual'!A:B,2,FALSE)</f>
        <v>Allotments</v>
      </c>
      <c r="G55" s="41">
        <v>25</v>
      </c>
      <c r="H55" s="41"/>
      <c r="I55" s="42">
        <f t="shared" si="1"/>
        <v>25</v>
      </c>
      <c r="K55" s="43"/>
    </row>
    <row r="56" spans="1:11" s="39" customFormat="1" x14ac:dyDescent="0.2">
      <c r="A56" s="37">
        <v>44467</v>
      </c>
      <c r="B56" s="38"/>
      <c r="C56" s="39" t="s">
        <v>154</v>
      </c>
      <c r="D56" s="39" t="s">
        <v>153</v>
      </c>
      <c r="E56" s="39" t="s">
        <v>152</v>
      </c>
      <c r="F56" s="51" t="str">
        <f>VLOOKUP(E56,'Budget v Actual'!A:B,2,FALSE)</f>
        <v>Grass Cutting</v>
      </c>
      <c r="G56" s="41">
        <v>420</v>
      </c>
      <c r="H56" s="41"/>
      <c r="I56" s="42">
        <f t="shared" si="1"/>
        <v>420</v>
      </c>
      <c r="K56" s="43"/>
    </row>
    <row r="57" spans="1:11" s="39" customFormat="1" x14ac:dyDescent="0.2">
      <c r="A57" s="37">
        <v>44467</v>
      </c>
      <c r="B57" s="38"/>
      <c r="C57" s="39" t="s">
        <v>155</v>
      </c>
      <c r="D57" s="39" t="s">
        <v>156</v>
      </c>
      <c r="E57" s="39" t="s">
        <v>116</v>
      </c>
      <c r="F57" s="51" t="str">
        <f>VLOOKUP(E57,'Budget v Actual'!A:B,2,FALSE)</f>
        <v>Audit</v>
      </c>
      <c r="G57" s="41">
        <v>360</v>
      </c>
      <c r="H57" s="41"/>
      <c r="I57" s="42">
        <f t="shared" si="1"/>
        <v>360</v>
      </c>
      <c r="K57" s="43"/>
    </row>
    <row r="58" spans="1:11" s="39" customFormat="1" x14ac:dyDescent="0.2">
      <c r="A58" s="37">
        <v>44474</v>
      </c>
      <c r="B58" s="38"/>
      <c r="C58" s="39" t="s">
        <v>117</v>
      </c>
      <c r="D58" s="39" t="s">
        <v>158</v>
      </c>
      <c r="E58" s="39" t="s">
        <v>120</v>
      </c>
      <c r="F58" s="51" t="str">
        <f>VLOOKUP(E58,'Budget v Actual'!A:B,2,FALSE)</f>
        <v>Training &amp; Development</v>
      </c>
      <c r="G58" s="41">
        <v>60</v>
      </c>
      <c r="H58" s="41"/>
      <c r="I58" s="42">
        <f t="shared" si="1"/>
        <v>60</v>
      </c>
      <c r="K58" s="43"/>
    </row>
    <row r="59" spans="1:11" s="39" customFormat="1" x14ac:dyDescent="0.2">
      <c r="A59" s="37">
        <v>44476</v>
      </c>
      <c r="B59" s="38"/>
      <c r="C59" s="39" t="s">
        <v>104</v>
      </c>
      <c r="D59" s="39" t="s">
        <v>76</v>
      </c>
      <c r="E59" s="39" t="s">
        <v>165</v>
      </c>
      <c r="F59" s="51" t="str">
        <f>VLOOKUP(E59,'Budget v Actual'!A:B,2,FALSE)</f>
        <v>Street Lighting Maintenance</v>
      </c>
      <c r="G59" s="41">
        <v>1325.35</v>
      </c>
      <c r="H59" s="41"/>
      <c r="I59" s="42">
        <f t="shared" si="1"/>
        <v>1325.35</v>
      </c>
      <c r="K59" s="43"/>
    </row>
    <row r="60" spans="1:11" s="39" customFormat="1" x14ac:dyDescent="0.2">
      <c r="A60" s="37">
        <v>44476</v>
      </c>
      <c r="B60" s="38"/>
      <c r="C60" s="39" t="s">
        <v>104</v>
      </c>
      <c r="D60" s="39" t="s">
        <v>76</v>
      </c>
      <c r="E60" s="39" t="s">
        <v>89</v>
      </c>
      <c r="F60" s="51" t="str">
        <f>VLOOKUP(E60,'Budget v Actual'!A:B,2,FALSE)</f>
        <v>Street Lighting</v>
      </c>
      <c r="G60" s="41">
        <v>260.48</v>
      </c>
      <c r="H60" s="41"/>
      <c r="I60" s="42">
        <f t="shared" si="1"/>
        <v>260.48</v>
      </c>
      <c r="K60" s="43"/>
    </row>
    <row r="61" spans="1:11" s="39" customFormat="1" x14ac:dyDescent="0.2">
      <c r="A61" s="37">
        <v>44482</v>
      </c>
      <c r="B61" s="38"/>
      <c r="C61" s="39" t="s">
        <v>163</v>
      </c>
      <c r="D61" s="39" t="s">
        <v>162</v>
      </c>
      <c r="E61" s="39" t="s">
        <v>92</v>
      </c>
      <c r="F61" s="40" t="str">
        <f>VLOOKUP(E61,'Budget v Actual'!A:B,2,FALSE)</f>
        <v>White Lion</v>
      </c>
      <c r="G61" s="41">
        <v>360</v>
      </c>
      <c r="H61" s="41"/>
      <c r="I61" s="42">
        <f t="shared" si="1"/>
        <v>360</v>
      </c>
      <c r="K61" s="43"/>
    </row>
    <row r="62" spans="1:11" s="39" customFormat="1" x14ac:dyDescent="0.2">
      <c r="A62" s="37">
        <v>44482</v>
      </c>
      <c r="B62" s="38"/>
      <c r="C62" s="39" t="s">
        <v>164</v>
      </c>
      <c r="D62" s="39" t="s">
        <v>161</v>
      </c>
      <c r="E62" s="39" t="s">
        <v>166</v>
      </c>
      <c r="F62" s="40" t="str">
        <f>VLOOKUP(E62,'Budget v Actual'!A:B,2,FALSE)</f>
        <v>Sundry Expenditure</v>
      </c>
      <c r="G62" s="41">
        <v>18.25</v>
      </c>
      <c r="H62" s="41"/>
      <c r="I62" s="42">
        <f t="shared" si="1"/>
        <v>18.25</v>
      </c>
      <c r="K62" s="43"/>
    </row>
    <row r="63" spans="1:11" s="39" customFormat="1" x14ac:dyDescent="0.2">
      <c r="A63" s="37">
        <v>44482</v>
      </c>
      <c r="B63" s="38"/>
      <c r="C63" s="39" t="s">
        <v>82</v>
      </c>
      <c r="D63" s="39" t="s">
        <v>95</v>
      </c>
      <c r="E63" s="39" t="s">
        <v>87</v>
      </c>
      <c r="F63" s="40" t="str">
        <f>VLOOKUP(E63,'Budget v Actual'!A:B,2,FALSE)</f>
        <v>Printing, Stationery, Postage</v>
      </c>
      <c r="G63" s="41">
        <v>12.66</v>
      </c>
      <c r="H63" s="41"/>
      <c r="I63" s="42">
        <f t="shared" si="1"/>
        <v>12.66</v>
      </c>
      <c r="K63" s="43"/>
    </row>
    <row r="64" spans="1:11" s="39" customFormat="1" x14ac:dyDescent="0.2">
      <c r="A64" s="37">
        <v>44482</v>
      </c>
      <c r="B64" s="38"/>
      <c r="C64" s="39" t="s">
        <v>72</v>
      </c>
      <c r="D64" s="39" t="s">
        <v>160</v>
      </c>
      <c r="E64" s="39" t="s">
        <v>64</v>
      </c>
      <c r="F64" s="40" t="str">
        <f>VLOOKUP(E64,'Budget v Actual'!A:B,2,FALSE)</f>
        <v>Staff/contractor costs</v>
      </c>
      <c r="G64" s="41">
        <v>131</v>
      </c>
      <c r="H64" s="41"/>
      <c r="I64" s="42">
        <f t="shared" si="1"/>
        <v>131</v>
      </c>
      <c r="K64" s="43"/>
    </row>
    <row r="65" spans="1:11" s="39" customFormat="1" x14ac:dyDescent="0.2">
      <c r="A65" s="37">
        <v>44482</v>
      </c>
      <c r="B65" s="38"/>
      <c r="C65" s="39" t="s">
        <v>82</v>
      </c>
      <c r="D65" s="39" t="s">
        <v>159</v>
      </c>
      <c r="E65" s="39" t="s">
        <v>64</v>
      </c>
      <c r="F65" s="40" t="str">
        <f>VLOOKUP(E65,'Budget v Actual'!A:B,2,FALSE)</f>
        <v>Staff/contractor costs</v>
      </c>
      <c r="G65" s="41">
        <v>524.72</v>
      </c>
      <c r="H65" s="41"/>
      <c r="I65" s="42">
        <f t="shared" si="1"/>
        <v>524.72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>
        <f t="shared" si="1"/>
        <v>0</v>
      </c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>
        <f t="shared" si="1"/>
        <v>0</v>
      </c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>
        <f t="shared" si="1"/>
        <v>0</v>
      </c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>
        <f t="shared" si="1"/>
        <v>0</v>
      </c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>
        <f t="shared" si="1"/>
        <v>0</v>
      </c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>
        <f t="shared" si="1"/>
        <v>0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 t="shared" si="1"/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>
        <f t="shared" si="1"/>
        <v>0</v>
      </c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>
        <f t="shared" si="1"/>
        <v>0</v>
      </c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>
        <f t="shared" si="1"/>
        <v>0</v>
      </c>
      <c r="K76" s="43"/>
    </row>
    <row r="77" spans="1:11" s="39" customFormat="1" x14ac:dyDescent="0.2">
      <c r="A77" s="37"/>
      <c r="B77" s="38"/>
      <c r="F77" s="40" t="e">
        <f>VLOOKUP(E76,'Budget v Actual'!A:B,2,FALSE)</f>
        <v>#N/A</v>
      </c>
      <c r="G77" s="41"/>
      <c r="H77" s="41"/>
      <c r="I77" s="42">
        <f t="shared" si="1"/>
        <v>0</v>
      </c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>
        <f t="shared" si="1"/>
        <v>0</v>
      </c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>
        <f t="shared" si="1"/>
        <v>0</v>
      </c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>
        <f t="shared" si="1"/>
        <v>0</v>
      </c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>
        <f t="shared" si="1"/>
        <v>0</v>
      </c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>
        <f t="shared" si="1"/>
        <v>0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>
        <f t="shared" si="1"/>
        <v>0</v>
      </c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>
        <f t="shared" si="1"/>
        <v>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6" sqref="G46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4590.0400000000009</v>
      </c>
      <c r="F16" s="75"/>
      <c r="G16" s="75">
        <f t="shared" ref="G16:G38" si="1">SUM(E16:F16)</f>
        <v>4590.0400000000009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432</v>
      </c>
      <c r="F17" s="75"/>
      <c r="G17" s="75">
        <f t="shared" si="1"/>
        <v>432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922.99</v>
      </c>
      <c r="F18" s="75"/>
      <c r="G18" s="75">
        <f t="shared" si="1"/>
        <v>922.99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350.22000000000008</v>
      </c>
      <c r="F20" s="75"/>
      <c r="G20" s="75">
        <f t="shared" si="1"/>
        <v>350.22000000000008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420</v>
      </c>
      <c r="F22" s="75"/>
      <c r="G22" s="75">
        <f t="shared" si="1"/>
        <v>420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90</v>
      </c>
      <c r="F26" s="75"/>
      <c r="G26" s="75">
        <f t="shared" si="1"/>
        <v>90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227</v>
      </c>
      <c r="F27" s="75"/>
      <c r="G27" s="75">
        <f t="shared" si="1"/>
        <v>227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521.99</v>
      </c>
      <c r="F28" s="75"/>
      <c r="G28" s="75">
        <f t="shared" si="1"/>
        <v>521.99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18.25</v>
      </c>
      <c r="F32" s="75"/>
      <c r="G32" s="75">
        <f t="shared" si="1"/>
        <v>18.25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749.16000000000008</v>
      </c>
      <c r="F34" s="75"/>
      <c r="G34" s="75">
        <f t="shared" si="1"/>
        <v>749.16000000000008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1325.35</v>
      </c>
      <c r="F35" s="75"/>
      <c r="G35" s="75">
        <f t="shared" si="1"/>
        <v>1325.35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25324.260000000002</v>
      </c>
      <c r="F37" s="75"/>
      <c r="G37" s="75">
        <f t="shared" si="1"/>
        <v>25324.260000000002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35346.26</v>
      </c>
      <c r="F39" s="82">
        <f t="shared" si="2"/>
        <v>0</v>
      </c>
      <c r="G39" s="82">
        <f t="shared" si="2"/>
        <v>35346.26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-35346.26</v>
      </c>
      <c r="F43" s="89">
        <f>-SUM(F39)</f>
        <v>0</v>
      </c>
      <c r="G43" s="89">
        <f>SUM(E43:F43)</f>
        <v>-35346.26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232799.05</v>
      </c>
      <c r="F44" s="89">
        <f t="shared" si="3"/>
        <v>0</v>
      </c>
      <c r="G44" s="89">
        <f t="shared" si="3"/>
        <v>232799.05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232799.05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October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2021-10-07T10:53:48Z</cp:lastPrinted>
  <dcterms:created xsi:type="dcterms:W3CDTF">2000-02-12T16:04:24Z</dcterms:created>
  <dcterms:modified xsi:type="dcterms:W3CDTF">2021-11-09T13:37:13Z</dcterms:modified>
</cp:coreProperties>
</file>