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bookViews>
    <workbookView xWindow="0" yWindow="0" windowWidth="20490" windowHeight="753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1026"/>
</workbook>
</file>

<file path=xl/calcChain.xml><?xml version="1.0" encoding="utf-8"?>
<calcChain xmlns="http://schemas.openxmlformats.org/spreadsheetml/2006/main">
  <c r="E38" i="39" l="1"/>
  <c r="E3" i="39"/>
  <c r="F54" i="45"/>
  <c r="F49" i="45"/>
  <c r="F57" i="45"/>
  <c r="F56" i="45"/>
  <c r="F55" i="45"/>
  <c r="F53" i="45"/>
  <c r="F52" i="45"/>
  <c r="F51" i="45"/>
  <c r="H63" i="45" l="1"/>
  <c r="G38" i="39" s="1"/>
  <c r="I62" i="45"/>
  <c r="I61" i="45"/>
  <c r="I60" i="45"/>
  <c r="I59" i="45"/>
  <c r="H39" i="39"/>
  <c r="I57" i="45"/>
  <c r="I55" i="45"/>
  <c r="I54" i="45"/>
  <c r="I53" i="45"/>
  <c r="I52" i="45"/>
  <c r="I51" i="45"/>
  <c r="F50" i="45"/>
  <c r="F48" i="45"/>
  <c r="F47" i="45"/>
  <c r="I50" i="45"/>
  <c r="I49" i="45"/>
  <c r="I48" i="45"/>
  <c r="I47" i="45"/>
  <c r="I45" i="45"/>
  <c r="I35" i="45"/>
  <c r="I46" i="45"/>
  <c r="F46" i="45"/>
  <c r="F41" i="45"/>
  <c r="F42" i="45"/>
  <c r="F43" i="45"/>
  <c r="F44" i="45"/>
  <c r="F45" i="45"/>
  <c r="I41" i="45"/>
  <c r="I42" i="45"/>
  <c r="I43" i="45"/>
  <c r="I44" i="45"/>
  <c r="F31" i="45"/>
  <c r="F32" i="45"/>
  <c r="F33" i="45"/>
  <c r="F34" i="45"/>
  <c r="F35" i="45"/>
  <c r="F36" i="45"/>
  <c r="F37" i="45"/>
  <c r="F38" i="45"/>
  <c r="F39" i="45"/>
  <c r="F40" i="45"/>
  <c r="I40" i="45"/>
  <c r="I39" i="45"/>
  <c r="I38" i="45"/>
  <c r="I37" i="45"/>
  <c r="I36" i="45"/>
  <c r="I34" i="45"/>
  <c r="I33" i="45"/>
  <c r="I32" i="45"/>
  <c r="I31" i="45"/>
  <c r="I30" i="45"/>
  <c r="F30" i="45"/>
  <c r="J37" i="39"/>
  <c r="F25" i="45"/>
  <c r="F24" i="45"/>
  <c r="F23" i="45"/>
  <c r="F22" i="45"/>
  <c r="F21" i="45"/>
  <c r="I29" i="45"/>
  <c r="F29" i="45"/>
  <c r="I21" i="45"/>
  <c r="I22" i="45"/>
  <c r="I23" i="45"/>
  <c r="I24" i="45"/>
  <c r="I25" i="45"/>
  <c r="F17" i="45"/>
  <c r="F18" i="45"/>
  <c r="F19" i="45"/>
  <c r="F26" i="45"/>
  <c r="F27" i="45"/>
  <c r="F28" i="45"/>
  <c r="I28" i="45"/>
  <c r="I27" i="45"/>
  <c r="I26" i="45"/>
  <c r="I19" i="45"/>
  <c r="I18" i="45"/>
  <c r="I17" i="45"/>
  <c r="I16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45"/>
  <c r="I5" i="45"/>
  <c r="I6" i="45"/>
  <c r="I7" i="45"/>
  <c r="I8" i="45"/>
  <c r="I9" i="45"/>
  <c r="I10" i="45"/>
  <c r="I11" i="45"/>
  <c r="I12" i="45"/>
  <c r="I13" i="45"/>
  <c r="I14" i="45"/>
  <c r="I15" i="45"/>
  <c r="I3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41" i="39"/>
  <c r="G33" i="39"/>
  <c r="J39" i="39" l="1"/>
  <c r="J43" i="39" s="1"/>
  <c r="J44" i="39" s="1"/>
  <c r="M46" i="39" s="1"/>
  <c r="G16" i="39"/>
  <c r="G39" i="39" s="1"/>
  <c r="E39" i="39"/>
  <c r="E43" i="39" s="1"/>
  <c r="C44" i="39"/>
  <c r="E12" i="39"/>
  <c r="E42" i="39" s="1"/>
  <c r="G4" i="39"/>
  <c r="F12" i="39"/>
  <c r="F42" i="39" s="1"/>
  <c r="F44" i="39" s="1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<sst xmlns="http://schemas.openxmlformats.org/spreadsheetml/2006/main" count="181" uniqueCount="117">
  <si>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</si>
  <si>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</si>
  <si>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</si>
  <si>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</si>
  <si>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</si>
  <si>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</si>
  <si>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</si>
  <si>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</si>
  <si>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</si>
  <si>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</si>
  <si>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</si>
  <si>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</si>
  <si>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</si>
  <si>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Chairman's Allowance</t>
  </si>
  <si>
    <t>Clerk's Salary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</si>
  <si>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</si>
  <si>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</si>
  <si>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</si>
  <si>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</si>
  <si>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</si>
  <si>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</si>
  <si>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</si>
  <si>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</si>
  <si>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</si>
  <si>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</si>
  <si>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</si>
  <si>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</si>
  <si>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</si>
  <si>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</si>
  <si>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</si>
  <si>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</si>
  <si>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</si>
  <si>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</si>
  <si>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</si>
  <si>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</si>
  <si>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</si>
  <si>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</si>
  <si>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</si>
  <si>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</si>
  <si>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</si>
  <si>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</si>
  <si>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</si>
  <si>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</si>
  <si>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</si>
  <si>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</si>
  <si>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</si>
  <si>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</si>
  <si>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New Homes Bonus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</si>
  <si>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</si>
  <si>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</si>
  <si>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</si>
  <si>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</si>
  <si>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</si>
  <si>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</si>
  <si>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</si>
  <si>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</si>
  <si>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</si>
  <si>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</si>
  <si>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</si>
  <si>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</si>
  <si>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</si>
  <si>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</si>
  <si>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</si>
  <si>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</si>
  <si>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</si>
  <si>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</si>
  <si>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</si>
  <si>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w1</t>
  </si>
  <si>
    <t>Net</t>
  </si>
  <si>
    <t>c1</t>
  </si>
  <si>
    <t>Subscriptions &amp; Membership</t>
  </si>
  <si>
    <t>-</t>
  </si>
  <si>
    <t>p3</t>
  </si>
  <si>
    <t>A7</t>
  </si>
  <si>
    <t>a1</t>
  </si>
  <si>
    <t>Precept 1/2</t>
  </si>
  <si>
    <t>Difference</t>
  </si>
  <si>
    <t>Bank Balances from reconciliation</t>
  </si>
  <si>
    <t>Internal Audit 2015/16</t>
  </si>
  <si>
    <t>e2</t>
  </si>
  <si>
    <t>b2</t>
  </si>
  <si>
    <t>x</t>
  </si>
  <si>
    <t>Manual Entry Required in G46 and I46</t>
  </si>
  <si>
    <t>b4</t>
  </si>
  <si>
    <t>Grant Thornton UK LLP</t>
  </si>
  <si>
    <t>p2</t>
  </si>
  <si>
    <t>b/s</t>
  </si>
  <si>
    <t>Eon</t>
  </si>
  <si>
    <t>Street lighting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</si>
  <si>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</si>
  <si>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</si>
  <si>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</si>
  <si>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</si>
  <si>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</si>
  <si>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</si>
  <si>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</si>
  <si>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eon</t>
  </si>
  <si>
    <t>Unity Membership</t>
  </si>
  <si>
    <t>Council membership</t>
  </si>
  <si>
    <t>St Deny's Church</t>
  </si>
  <si>
    <t xml:space="preserve">Room hire  </t>
  </si>
  <si>
    <t>KS Gardening</t>
  </si>
  <si>
    <t>Grass cutting</t>
  </si>
  <si>
    <t>incorrectly allocated to other account</t>
  </si>
  <si>
    <t>Rugby Borough Council</t>
  </si>
  <si>
    <t xml:space="preserve">M Hodge </t>
  </si>
  <si>
    <t>Allotment Fees</t>
  </si>
  <si>
    <t>a4</t>
  </si>
  <si>
    <t>2017/18
Actual
General</t>
  </si>
  <si>
    <t>2018-2019 Budget</t>
  </si>
  <si>
    <t>2017/18
Budget</t>
  </si>
  <si>
    <t>Transparency Grant</t>
  </si>
  <si>
    <t>Insurance claim work</t>
  </si>
  <si>
    <t>Crawford Insurance</t>
  </si>
  <si>
    <t>Insurance claim</t>
  </si>
  <si>
    <t>2017/18 
Tresurers Account</t>
  </si>
  <si>
    <t>2017/18
Actual
Allotments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</si>
</sst>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0" fontId="4" fillId="0" borderId="0"/>
    <xf numFmtId="0" fontId="10" fillId="0" borderId="0"/>
    <xf numFmtId="0" fontId="5" fillId="0" borderId="0"/>
    <xf numFmtId="0" fontId="4" fillId="0" borderId="0"/>
  </cellStyleXfs>
  <cellXfs count="126">
    <xf numFmtId="0" fontId="0" fillId="0" borderId="0" xfId="0"/>
    <xf numFmtId="0" fontId="6" fillId="0" borderId="0" xfId="0" applyFont="1"/>
    <xf numFmtId="15" fontId="8" fillId="0" borderId="0" xfId="8" applyNumberFormat="1" applyFont="1" applyFill="1" applyBorder="1" applyAlignment="1">
      <alignment horizontal="right"/>
    </xf>
    <xf numFmtId="0" fontId="8" fillId="0" borderId="0" xfId="8" applyFont="1" applyFill="1" applyBorder="1" applyAlignment="1">
      <alignment horizontal="left"/>
    </xf>
    <xf numFmtId="15" fontId="8" fillId="0" borderId="0" xfId="8" applyNumberFormat="1" applyFont="1" applyFill="1" applyBorder="1" applyAlignment="1">
      <alignment horizontal="left"/>
    </xf>
    <xf numFmtId="0" fontId="6" fillId="0" borderId="0" xfId="0" applyFont="1" applyFill="1"/>
    <xf numFmtId="0" fontId="9" fillId="0" borderId="0" xfId="8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Font="1" applyFill="1" applyBorder="1"/>
    <xf numFmtId="0" fontId="7" fillId="2" borderId="0" xfId="8" applyFont="1" applyFill="1" applyBorder="1" applyAlignment="1"/>
    <xf numFmtId="0" fontId="7" fillId="2" borderId="0" xfId="8" applyFont="1" applyFill="1" applyBorder="1" applyAlignment="1">
      <alignment wrapText="1"/>
    </xf>
    <xf numFmtId="0" fontId="6" fillId="0" borderId="0" xfId="8" applyFont="1" applyBorder="1"/>
    <xf numFmtId="0" fontId="6" fillId="0" borderId="0" xfId="8" applyNumberFormat="1" applyFont="1" applyBorder="1"/>
    <xf numFmtId="0" fontId="6" fillId="0" borderId="0" xfId="0" applyFont="1" applyBorder="1"/>
    <xf numFmtId="0" fontId="6" fillId="0" borderId="0" xfId="0" applyNumberFormat="1" applyFont="1" applyBorder="1"/>
    <xf numFmtId="0" fontId="12" fillId="0" borderId="0" xfId="0" applyNumberFormat="1" applyFont="1" applyBorder="1"/>
    <xf numFmtId="0" fontId="12" fillId="0" borderId="0" xfId="0" applyFont="1"/>
    <xf numFmtId="44" fontId="6" fillId="0" borderId="0" xfId="8" applyNumberFormat="1" applyFont="1" applyFill="1" applyBorder="1" applyAlignment="1">
      <alignment horizontal="center"/>
    </xf>
    <xf numFmtId="15" fontId="6" fillId="0" borderId="0" xfId="8" applyNumberFormat="1" applyFont="1" applyFill="1" applyBorder="1" applyAlignment="1">
      <alignment horizontal="right"/>
    </xf>
    <xf numFmtId="15" fontId="6" fillId="0" borderId="0" xfId="8" applyNumberFormat="1" applyFont="1" applyFill="1" applyBorder="1" applyAlignment="1">
      <alignment horizontal="left"/>
    </xf>
    <xf numFmtId="49" fontId="6" fillId="0" borderId="0" xfId="8" applyNumberFormat="1" applyFont="1" applyFill="1" applyBorder="1" applyAlignment="1">
      <alignment horizontal="center"/>
    </xf>
    <xf numFmtId="0" fontId="6" fillId="0" borderId="0" xfId="0" applyNumberFormat="1" applyFont="1"/>
    <xf numFmtId="0" fontId="10" fillId="0" borderId="0" xfId="0" applyFont="1"/>
    <xf numFmtId="4" fontId="8" fillId="0" borderId="0" xfId="8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9" fillId="0" borderId="0" xfId="8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8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7" fillId="2" borderId="0" xfId="8" applyNumberFormat="1" applyFont="1" applyFill="1" applyBorder="1" applyAlignment="1">
      <alignment horizontal="left" wrapText="1"/>
    </xf>
    <xf numFmtId="164" fontId="7" fillId="2" borderId="0" xfId="8" applyNumberFormat="1" applyFont="1" applyFill="1" applyBorder="1" applyAlignment="1">
      <alignment wrapText="1"/>
    </xf>
    <xf numFmtId="164" fontId="8" fillId="0" borderId="0" xfId="8" applyNumberFormat="1" applyFont="1" applyFill="1" applyBorder="1" applyAlignment="1">
      <alignment horizontal="right"/>
    </xf>
    <xf numFmtId="164" fontId="6" fillId="0" borderId="0" xfId="0" applyNumberFormat="1" applyFont="1"/>
    <xf numFmtId="164" fontId="12" fillId="0" borderId="0" xfId="0" applyNumberFormat="1" applyFont="1"/>
    <xf numFmtId="164" fontId="0" fillId="0" borderId="0" xfId="0" applyNumberFormat="1"/>
    <xf numFmtId="49" fontId="6" fillId="0" borderId="0" xfId="8" applyNumberFormat="1" applyFont="1" applyBorder="1" applyAlignment="1">
      <alignment horizontal="center"/>
    </xf>
    <xf numFmtId="49" fontId="8" fillId="0" borderId="0" xfId="8" applyNumberFormat="1" applyFont="1" applyFill="1" applyBorder="1" applyAlignment="1">
      <alignment horizontal="center"/>
    </xf>
    <xf numFmtId="49" fontId="9" fillId="0" borderId="0" xfId="8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7" fillId="2" borderId="0" xfId="8" applyNumberFormat="1" applyFont="1" applyFill="1" applyBorder="1" applyAlignment="1">
      <alignment horizontal="left"/>
    </xf>
    <xf numFmtId="15" fontId="7" fillId="0" borderId="0" xfId="8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 horizontal="right"/>
    </xf>
    <xf numFmtId="15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7" fillId="2" borderId="0" xfId="8" applyNumberFormat="1" applyFont="1" applyFill="1" applyBorder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8" fillId="0" borderId="0" xfId="4" applyAlignment="1">
      <alignment vertical="top"/>
    </xf>
    <xf numFmtId="0" fontId="15" fillId="0" borderId="0" xfId="4" applyFont="1" applyAlignment="1">
      <alignment horizontal="center" vertical="top" wrapText="1"/>
    </xf>
    <xf numFmtId="0" fontId="11" fillId="0" borderId="0" xfId="4" applyFont="1" applyAlignment="1">
      <alignment vertical="top"/>
    </xf>
    <xf numFmtId="0" fontId="13" fillId="0" borderId="0" xfId="4" applyFont="1" applyAlignment="1">
      <alignment vertical="top"/>
    </xf>
    <xf numFmtId="4" fontId="15" fillId="0" borderId="0" xfId="4" applyNumberFormat="1" applyFont="1" applyAlignment="1">
      <alignment vertical="top"/>
    </xf>
    <xf numFmtId="0" fontId="14" fillId="0" borderId="0" xfId="4" applyFont="1" applyAlignment="1">
      <alignment vertical="top"/>
    </xf>
    <xf numFmtId="3" fontId="14" fillId="0" borderId="0" xfId="4" applyNumberFormat="1" applyFont="1" applyAlignment="1">
      <alignment vertical="top"/>
    </xf>
    <xf numFmtId="3" fontId="18" fillId="0" borderId="0" xfId="4" applyNumberFormat="1" applyAlignment="1">
      <alignment vertical="top"/>
    </xf>
    <xf numFmtId="0" fontId="15" fillId="0" borderId="0" xfId="4" applyFont="1" applyFill="1" applyAlignment="1">
      <alignment vertical="top"/>
    </xf>
    <xf numFmtId="4" fontId="16" fillId="0" borderId="0" xfId="4" applyNumberFormat="1" applyFont="1" applyFill="1" applyAlignment="1">
      <alignment vertical="top"/>
    </xf>
    <xf numFmtId="4" fontId="15" fillId="0" borderId="0" xfId="4" applyNumberFormat="1" applyFont="1" applyFill="1" applyAlignment="1">
      <alignment vertical="top"/>
    </xf>
    <xf numFmtId="0" fontId="3" fillId="0" borderId="0" xfId="4" applyFont="1" applyAlignment="1">
      <alignment vertical="top"/>
    </xf>
    <xf numFmtId="4" fontId="18" fillId="0" borderId="0" xfId="4" applyNumberFormat="1" applyAlignment="1">
      <alignment vertical="top"/>
    </xf>
    <xf numFmtId="3" fontId="15" fillId="0" borderId="0" xfId="4" applyNumberFormat="1" applyFont="1" applyAlignment="1">
      <alignment vertical="top"/>
    </xf>
    <xf numFmtId="3" fontId="13" fillId="0" borderId="0" xfId="4" applyNumberFormat="1" applyFont="1" applyAlignment="1">
      <alignment vertical="top"/>
    </xf>
    <xf numFmtId="3" fontId="3" fillId="0" borderId="0" xfId="4" applyNumberFormat="1" applyFont="1" applyAlignment="1">
      <alignment horizontal="center" vertical="top" wrapText="1"/>
    </xf>
    <xf numFmtId="3" fontId="3" fillId="0" borderId="0" xfId="4" applyNumberFormat="1" applyFont="1" applyAlignment="1">
      <alignment vertical="top"/>
    </xf>
    <xf numFmtId="3" fontId="18" fillId="0" borderId="0" xfId="4" applyNumberFormat="1" applyFont="1" applyAlignment="1">
      <alignment vertical="top"/>
    </xf>
    <xf numFmtId="0" fontId="18" fillId="0" borderId="0" xfId="4" applyFont="1" applyAlignment="1">
      <alignment vertical="top"/>
    </xf>
    <xf numFmtId="0" fontId="15" fillId="0" borderId="1" xfId="4" applyFont="1" applyBorder="1" applyAlignment="1">
      <alignment horizontal="center" vertical="top" wrapText="1"/>
    </xf>
    <xf numFmtId="4" fontId="15" fillId="0" borderId="1" xfId="4" applyNumberFormat="1" applyFont="1" applyBorder="1" applyAlignment="1">
      <alignment vertical="top"/>
    </xf>
    <xf numFmtId="3" fontId="15" fillId="0" borderId="1" xfId="4" applyNumberFormat="1" applyFont="1" applyBorder="1" applyAlignment="1">
      <alignment vertical="top"/>
    </xf>
    <xf numFmtId="3" fontId="16" fillId="0" borderId="1" xfId="4" applyNumberFormat="1" applyFont="1" applyBorder="1" applyAlignment="1">
      <alignment vertical="top"/>
    </xf>
    <xf numFmtId="3" fontId="13" fillId="0" borderId="1" xfId="4" applyNumberFormat="1" applyFont="1" applyBorder="1" applyAlignment="1">
      <alignment vertical="top"/>
    </xf>
    <xf numFmtId="4" fontId="15" fillId="0" borderId="1" xfId="4" applyNumberFormat="1" applyFont="1" applyFill="1" applyBorder="1" applyAlignment="1">
      <alignment vertical="top"/>
    </xf>
    <xf numFmtId="4" fontId="16" fillId="0" borderId="1" xfId="4" applyNumberFormat="1" applyFont="1" applyFill="1" applyBorder="1" applyAlignment="1">
      <alignment vertical="top"/>
    </xf>
    <xf numFmtId="4" fontId="18" fillId="0" borderId="2" xfId="4" applyNumberFormat="1" applyBorder="1" applyAlignment="1">
      <alignment vertical="top"/>
    </xf>
    <xf numFmtId="3" fontId="18" fillId="0" borderId="2" xfId="4" applyNumberForma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8" fillId="0" borderId="0" xfId="4" applyNumberFormat="1" applyBorder="1" applyAlignment="1">
      <alignment vertical="top"/>
    </xf>
    <xf numFmtId="0" fontId="18" fillId="0" borderId="0" xfId="4" applyBorder="1" applyAlignment="1">
      <alignment vertical="top"/>
    </xf>
    <xf numFmtId="0" fontId="18" fillId="3" borderId="0" xfId="4" applyFill="1" applyAlignment="1">
      <alignment vertical="top"/>
    </xf>
    <xf numFmtId="4" fontId="15" fillId="3" borderId="0" xfId="4" applyNumberFormat="1" applyFont="1" applyFill="1" applyAlignment="1">
      <alignment vertical="top"/>
    </xf>
    <xf numFmtId="4" fontId="15" fillId="3" borderId="1" xfId="4" applyNumberFormat="1" applyFont="1" applyFill="1" applyBorder="1" applyAlignment="1">
      <alignment vertical="top"/>
    </xf>
    <xf numFmtId="4" fontId="18" fillId="3" borderId="2" xfId="4" applyNumberFormat="1" applyFill="1" applyBorder="1" applyAlignment="1">
      <alignment vertical="top"/>
    </xf>
    <xf numFmtId="3" fontId="3" fillId="3" borderId="0" xfId="4" applyNumberFormat="1" applyFont="1" applyFill="1" applyAlignment="1">
      <alignment vertical="top"/>
    </xf>
    <xf numFmtId="3" fontId="15" fillId="3" borderId="1" xfId="4" applyNumberFormat="1" applyFont="1" applyFill="1" applyBorder="1" applyAlignment="1">
      <alignment vertical="top"/>
    </xf>
    <xf numFmtId="4" fontId="15" fillId="3" borderId="2" xfId="4" applyNumberFormat="1" applyFont="1" applyFill="1" applyBorder="1" applyAlignment="1">
      <alignment vertical="top"/>
    </xf>
    <xf numFmtId="4" fontId="3" fillId="3" borderId="0" xfId="4" applyNumberFormat="1" applyFont="1" applyFill="1" applyAlignment="1">
      <alignment vertical="top"/>
    </xf>
    <xf numFmtId="4" fontId="16" fillId="0" borderId="0" xfId="4" applyNumberFormat="1" applyFont="1" applyAlignment="1">
      <alignment vertical="top"/>
    </xf>
    <xf numFmtId="4" fontId="13" fillId="0" borderId="2" xfId="4" applyNumberFormat="1" applyFont="1" applyBorder="1" applyAlignment="1">
      <alignment vertical="top"/>
    </xf>
    <xf numFmtId="4" fontId="14" fillId="0" borderId="0" xfId="4" applyNumberFormat="1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3" fillId="0" borderId="0" xfId="4" applyNumberFormat="1" applyFont="1" applyAlignment="1">
      <alignment vertical="top"/>
    </xf>
    <xf numFmtId="4" fontId="16" fillId="0" borderId="2" xfId="4" applyNumberFormat="1" applyFont="1" applyBorder="1" applyAlignment="1">
      <alignment vertical="top"/>
    </xf>
    <xf numFmtId="15" fontId="19" fillId="0" borderId="0" xfId="8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/>
    <xf numFmtId="15" fontId="19" fillId="0" borderId="0" xfId="8" applyNumberFormat="1" applyFont="1" applyFill="1" applyBorder="1" applyAlignment="1">
      <alignment horizontal="left"/>
    </xf>
    <xf numFmtId="4" fontId="19" fillId="0" borderId="0" xfId="0" applyNumberFormat="1" applyFont="1" applyBorder="1" applyAlignment="1">
      <alignment horizontal="right"/>
    </xf>
    <xf numFmtId="4" fontId="19" fillId="0" borderId="0" xfId="8" applyNumberFormat="1" applyFont="1" applyFill="1" applyBorder="1" applyAlignment="1">
      <alignment horizontal="right"/>
    </xf>
    <xf numFmtId="0" fontId="19" fillId="0" borderId="0" xfId="0" applyNumberFormat="1" applyFont="1" applyBorder="1"/>
    <xf numFmtId="164" fontId="19" fillId="0" borderId="0" xfId="0" applyNumberFormat="1" applyFont="1" applyBorder="1"/>
    <xf numFmtId="0" fontId="19" fillId="0" borderId="0" xfId="0" applyFont="1"/>
    <xf numFmtId="0" fontId="19" fillId="0" borderId="0" xfId="0" applyNumberFormat="1" applyFont="1" applyFill="1" applyBorder="1"/>
    <xf numFmtId="164" fontId="19" fillId="0" borderId="0" xfId="0" applyNumberFormat="1" applyFont="1" applyFill="1" applyBorder="1"/>
    <xf numFmtId="4" fontId="15" fillId="0" borderId="0" xfId="4" applyNumberFormat="1" applyFont="1" applyAlignment="1">
      <alignment horizontal="right" vertical="top"/>
    </xf>
    <xf numFmtId="15" fontId="20" fillId="0" borderId="0" xfId="8" applyNumberFormat="1" applyFont="1" applyFill="1" applyBorder="1" applyAlignment="1">
      <alignment horizontal="right"/>
    </xf>
    <xf numFmtId="49" fontId="20" fillId="0" borderId="0" xfId="8" applyNumberFormat="1" applyFont="1" applyFill="1" applyBorder="1" applyAlignment="1">
      <alignment horizontal="center"/>
    </xf>
    <xf numFmtId="0" fontId="20" fillId="0" borderId="0" xfId="8" applyFont="1" applyFill="1" applyBorder="1" applyAlignment="1">
      <alignment horizontal="left"/>
    </xf>
    <xf numFmtId="15" fontId="20" fillId="0" borderId="0" xfId="8" applyNumberFormat="1" applyFont="1" applyFill="1" applyBorder="1" applyAlignment="1">
      <alignment horizontal="left"/>
    </xf>
    <xf numFmtId="4" fontId="20" fillId="0" borderId="0" xfId="8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/>
    <xf numFmtId="4" fontId="22" fillId="0" borderId="0" xfId="0" applyNumberFormat="1" applyFont="1" applyBorder="1" applyAlignment="1">
      <alignment horizontal="right"/>
    </xf>
    <xf numFmtId="4" fontId="22" fillId="0" borderId="0" xfId="8" applyNumberFormat="1" applyFont="1" applyFill="1" applyBorder="1" applyAlignment="1">
      <alignment horizontal="right"/>
    </xf>
    <xf numFmtId="4" fontId="18" fillId="0" borderId="3" xfId="4" applyNumberFormat="1" applyBorder="1" applyAlignment="1">
      <alignment vertical="top"/>
    </xf>
    <xf numFmtId="0" fontId="17" fillId="0" borderId="0" xfId="8" applyFont="1" applyBorder="1"/>
    <xf numFmtId="0" fontId="23" fillId="0" borderId="0" xfId="4" applyFont="1" applyAlignment="1">
      <alignment vertical="top"/>
    </xf>
    <xf numFmtId="0" fontId="24" fillId="0" borderId="0" xfId="0" applyFont="1" applyBorder="1"/>
    <xf numFmtId="0" fontId="2" fillId="0" borderId="0" xfId="4" applyFont="1" applyAlignment="1">
      <alignment vertical="top"/>
    </xf>
    <xf numFmtId="0" fontId="2" fillId="0" borderId="0" xfId="4" applyFont="1" applyAlignment="1">
      <alignment horizontal="center" vertical="top" wrapText="1"/>
    </xf>
    <xf numFmtId="0" fontId="18" fillId="3" borderId="3" xfId="4" applyFill="1" applyBorder="1" applyAlignment="1">
      <alignment horizontal="center" vertical="top"/>
    </xf>
    <xf numFmtId="0" fontId="1" fillId="0" borderId="2" xfId="4" applyFont="1" applyBorder="1" applyAlignment="1">
      <alignment horizontal="center" vertical="top" wrapText="1"/>
    </xf>
    <xf numFmtId="0" fontId="1" fillId="0" borderId="0" xfId="4" applyFont="1" applyAlignment="1">
      <alignment horizontal="center" vertical="top" wrapText="1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6" sqref="G6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49</v>
      </c>
      <c r="B1" s="43" t="s">
        <v>48</v>
      </c>
      <c r="C1" s="9" t="s">
        <v>8</v>
      </c>
      <c r="D1" s="9" t="s">
        <v>9</v>
      </c>
      <c r="E1" s="9" t="s">
        <v>41</v>
      </c>
      <c r="F1" s="9" t="s">
        <v>42</v>
      </c>
      <c r="G1" s="32" t="s">
        <v>68</v>
      </c>
      <c r="H1" s="32" t="s">
        <v>54</v>
      </c>
      <c r="I1" s="32" t="s">
        <v>10</v>
      </c>
      <c r="J1" s="10" t="s">
        <v>55</v>
      </c>
      <c r="K1" s="33" t="s">
        <v>6</v>
      </c>
      <c r="M1" s="1" t="s">
        <v>86</v>
      </c>
    </row>
    <row r="2" spans="1:13" s="1" customFormat="1" ht="12" x14ac:dyDescent="0.2">
      <c r="A2" s="44" t="s">
        <v>50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42835</v>
      </c>
      <c r="B3" s="38"/>
      <c r="C3" s="3" t="s">
        <v>104</v>
      </c>
      <c r="D3" s="11" t="s">
        <v>75</v>
      </c>
      <c r="E3" s="11" t="s">
        <v>74</v>
      </c>
      <c r="F3" s="11" t="str">
        <f>VLOOKUP(E3,'Budget v Actual'!A:B,2,FALSE)</f>
        <v>Precept</v>
      </c>
      <c r="G3" s="23">
        <v>5625</v>
      </c>
      <c r="H3" s="23"/>
      <c r="I3" s="23">
        <f>SUM(G3:H3)</f>
        <v>5625</v>
      </c>
      <c r="J3" s="11"/>
      <c r="K3" s="34"/>
      <c r="M3" s="1" t="s">
        <v>81</v>
      </c>
    </row>
    <row r="4" spans="1:13" s="1" customFormat="1" ht="11.25" customHeight="1" x14ac:dyDescent="0.2">
      <c r="A4" s="2">
        <v>42849</v>
      </c>
      <c r="B4" s="38"/>
      <c r="C4" s="3" t="s">
        <v>105</v>
      </c>
      <c r="D4" s="11" t="s">
        <v>106</v>
      </c>
      <c r="E4" s="11" t="s">
        <v>107</v>
      </c>
      <c r="F4" s="11" t="str">
        <f>VLOOKUP(E4,'Budget v Actual'!A:B,2,FALSE)</f>
        <v>Allotments</v>
      </c>
      <c r="G4" s="23">
        <v>10</v>
      </c>
      <c r="H4" s="23"/>
      <c r="I4" s="23">
        <f t="shared" ref="I4:I15" si="0">SUM(G4:H4)</f>
        <v>10</v>
      </c>
      <c r="J4" s="11"/>
      <c r="K4" s="34"/>
      <c r="M4" s="1" t="s">
        <v>81</v>
      </c>
    </row>
    <row r="5" spans="1:13" s="1" customFormat="1" ht="12" hidden="1" x14ac:dyDescent="0.2">
      <c r="A5" s="2"/>
      <c r="B5" s="38"/>
      <c r="C5" s="3"/>
      <c r="D5" s="11"/>
      <c r="E5" s="11"/>
      <c r="F5" s="11" t="e">
        <f>VLOOKUP(E5,'Budget v Actual'!A:B,2,FALSE)</f>
        <v>#N/A</v>
      </c>
      <c r="G5" s="23"/>
      <c r="H5" s="23"/>
      <c r="I5" s="23">
        <f t="shared" si="0"/>
        <v>0</v>
      </c>
      <c r="J5" s="11"/>
      <c r="K5" s="34"/>
      <c r="M5" s="1" t="s">
        <v>81</v>
      </c>
    </row>
    <row r="6" spans="1:13" s="5" customFormat="1" ht="12" x14ac:dyDescent="0.2">
      <c r="A6" s="2">
        <v>42838</v>
      </c>
      <c r="B6" s="39"/>
      <c r="C6" s="4" t="s">
        <v>113</v>
      </c>
      <c r="D6" s="4" t="s">
        <v>114</v>
      </c>
      <c r="E6" s="4" t="s">
        <v>67</v>
      </c>
      <c r="F6" s="11" t="str">
        <f>VLOOKUP(E6,'Budget v Actual'!A:B,2,FALSE)</f>
        <v>Insurance claims</v>
      </c>
      <c r="G6" s="23">
        <v>19538.13</v>
      </c>
      <c r="H6" s="24"/>
      <c r="I6" s="23">
        <f t="shared" si="0"/>
        <v>19538.13</v>
      </c>
      <c r="J6" s="7"/>
      <c r="K6" s="34"/>
      <c r="M6" s="5" t="s">
        <v>81</v>
      </c>
    </row>
    <row r="7" spans="1:13" s="5" customFormat="1" ht="12" x14ac:dyDescent="0.2">
      <c r="A7" s="2"/>
      <c r="B7" s="39"/>
      <c r="C7" s="4"/>
      <c r="D7" s="4"/>
      <c r="E7" s="4"/>
      <c r="F7" s="11" t="e">
        <f>VLOOKUP(E7,'Budget v Actual'!A:B,2,FALSE)</f>
        <v>#N/A</v>
      </c>
      <c r="G7" s="23"/>
      <c r="H7" s="24"/>
      <c r="I7" s="23">
        <f t="shared" si="0"/>
        <v>0</v>
      </c>
      <c r="J7" s="7"/>
      <c r="K7" s="34"/>
      <c r="M7" s="5" t="s">
        <v>81</v>
      </c>
    </row>
    <row r="8" spans="1:13" s="5" customFormat="1" ht="12" x14ac:dyDescent="0.2">
      <c r="A8" s="2"/>
      <c r="B8" s="39"/>
      <c r="C8" s="3"/>
      <c r="D8" s="3"/>
      <c r="E8" s="3"/>
      <c r="F8" s="11" t="e">
        <f>VLOOKUP(E8,'Budget v Actual'!A:B,2,FALSE)</f>
        <v>#N/A</v>
      </c>
      <c r="H8" s="24"/>
      <c r="I8" s="23">
        <f t="shared" si="0"/>
        <v>0</v>
      </c>
      <c r="J8" s="7"/>
      <c r="K8" s="34"/>
      <c r="M8" s="5" t="s">
        <v>81</v>
      </c>
    </row>
    <row r="9" spans="1:13" s="5" customFormat="1" ht="12" x14ac:dyDescent="0.2">
      <c r="A9" s="2"/>
      <c r="B9" s="39"/>
      <c r="C9" s="3"/>
      <c r="D9" s="4"/>
      <c r="E9" s="4"/>
      <c r="F9" s="11" t="e">
        <f>VLOOKUP(E9,'Budget v Actual'!A:B,2,FALSE)</f>
        <v>#N/A</v>
      </c>
      <c r="G9" s="23"/>
      <c r="H9" s="24"/>
      <c r="I9" s="23">
        <f t="shared" si="0"/>
        <v>0</v>
      </c>
      <c r="J9" s="7"/>
      <c r="K9" s="34"/>
      <c r="M9" s="5" t="s">
        <v>81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108"/>
      <c r="B16" s="109"/>
      <c r="C16" s="110"/>
      <c r="D16" s="110"/>
      <c r="E16" s="110"/>
      <c r="F16" s="111"/>
      <c r="G16" s="112"/>
      <c r="H16" s="113"/>
      <c r="I16" s="23"/>
      <c r="J16" s="7"/>
      <c r="K16" s="34"/>
    </row>
    <row r="17" spans="1:11" s="5" customFormat="1" ht="12" x14ac:dyDescent="0.2">
      <c r="A17" s="108"/>
      <c r="B17" s="109"/>
      <c r="C17" s="110"/>
      <c r="D17" s="110"/>
      <c r="E17" s="110"/>
      <c r="F17" s="111"/>
      <c r="G17" s="112"/>
      <c r="H17" s="113"/>
      <c r="I17" s="23"/>
      <c r="J17" s="114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2" activePane="bottomLeft" state="frozen"/>
      <selection activeCell="B1" sqref="B1"/>
      <selection pane="bottomLeft" activeCell="G9" sqref="G9:H27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0.7109375" bestFit="1" customWidth="1"/>
    <col min="11" max="11" width="10" style="37" customWidth="1"/>
  </cols>
  <sheetData>
    <row r="1" spans="1:12" s="1" customFormat="1" ht="39" customHeight="1" x14ac:dyDescent="0.2">
      <c r="A1" s="49" t="s">
        <v>49</v>
      </c>
      <c r="B1" s="43" t="s">
        <v>48</v>
      </c>
      <c r="C1" s="9" t="s">
        <v>8</v>
      </c>
      <c r="D1" s="9" t="s">
        <v>9</v>
      </c>
      <c r="E1" s="9" t="s">
        <v>41</v>
      </c>
      <c r="F1" s="9" t="s">
        <v>42</v>
      </c>
      <c r="G1" s="32" t="s">
        <v>68</v>
      </c>
      <c r="H1" s="32" t="s">
        <v>54</v>
      </c>
      <c r="I1" s="32" t="s">
        <v>10</v>
      </c>
      <c r="J1" s="10" t="s">
        <v>55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104" customFormat="1" x14ac:dyDescent="0.2">
      <c r="A3" s="96">
        <v>42867</v>
      </c>
      <c r="B3" s="97"/>
      <c r="C3" s="98" t="s">
        <v>87</v>
      </c>
      <c r="D3" s="98" t="s">
        <v>88</v>
      </c>
      <c r="E3" s="98" t="s">
        <v>85</v>
      </c>
      <c r="F3" s="118" t="str">
        <f>VLOOKUP(E3,'Budget v Actual'!A:B,2,FALSE)</f>
        <v>Street Lighting</v>
      </c>
      <c r="G3" s="100">
        <v>150.79</v>
      </c>
      <c r="H3" s="100">
        <v>7.54</v>
      </c>
      <c r="I3" s="101">
        <f>SUM(G3:H3)</f>
        <v>158.32999999999998</v>
      </c>
      <c r="J3" s="102"/>
      <c r="K3" s="103"/>
      <c r="L3" s="104" t="s">
        <v>81</v>
      </c>
    </row>
    <row r="4" spans="1:12" s="104" customFormat="1" x14ac:dyDescent="0.2">
      <c r="A4" s="96">
        <v>42867</v>
      </c>
      <c r="B4" s="97"/>
      <c r="C4" s="98" t="s">
        <v>96</v>
      </c>
      <c r="D4" s="98" t="s">
        <v>88</v>
      </c>
      <c r="E4" s="98" t="s">
        <v>72</v>
      </c>
      <c r="F4" s="118" t="str">
        <f>VLOOKUP(E4,'Budget v Actual'!A:B,2,FALSE)</f>
        <v>Street Lighting Maintenance</v>
      </c>
      <c r="G4" s="100">
        <v>166.1</v>
      </c>
      <c r="H4" s="100">
        <v>33.22</v>
      </c>
      <c r="I4" s="101">
        <f t="shared" ref="I4:I16" si="0">SUM(G4:H4)</f>
        <v>199.32</v>
      </c>
      <c r="J4" s="105"/>
      <c r="K4" s="106"/>
      <c r="L4" s="104" t="s">
        <v>81</v>
      </c>
    </row>
    <row r="5" spans="1:12" s="104" customFormat="1" x14ac:dyDescent="0.2">
      <c r="A5" s="96">
        <v>42867</v>
      </c>
      <c r="B5" s="97"/>
      <c r="C5" s="98" t="s">
        <v>97</v>
      </c>
      <c r="D5" s="98" t="s">
        <v>98</v>
      </c>
      <c r="E5" s="98" t="s">
        <v>79</v>
      </c>
      <c r="F5" s="118" t="str">
        <f>VLOOKUP(E5,'Budget v Actual'!A:B,2,FALSE)</f>
        <v>Subscriptions &amp; Membership</v>
      </c>
      <c r="G5" s="100">
        <v>156.5</v>
      </c>
      <c r="H5" s="100"/>
      <c r="I5" s="101">
        <f t="shared" si="0"/>
        <v>156.5</v>
      </c>
      <c r="J5" s="102"/>
      <c r="K5" s="103"/>
      <c r="L5" s="104" t="s">
        <v>81</v>
      </c>
    </row>
    <row r="6" spans="1:12" s="104" customFormat="1" x14ac:dyDescent="0.2">
      <c r="A6" s="96">
        <v>42867</v>
      </c>
      <c r="B6" s="97"/>
      <c r="C6" s="98" t="s">
        <v>84</v>
      </c>
      <c r="D6" s="98" t="s">
        <v>78</v>
      </c>
      <c r="E6" s="98" t="s">
        <v>80</v>
      </c>
      <c r="F6" s="118" t="str">
        <f>VLOOKUP(E6,'Budget v Actual'!A:B,2,FALSE)</f>
        <v>Audit</v>
      </c>
      <c r="G6" s="100">
        <v>150</v>
      </c>
      <c r="H6" s="100">
        <v>30</v>
      </c>
      <c r="I6" s="101">
        <f t="shared" si="0"/>
        <v>180</v>
      </c>
      <c r="J6" s="102"/>
      <c r="K6" s="103"/>
      <c r="L6" s="104" t="s">
        <v>81</v>
      </c>
    </row>
    <row r="7" spans="1:12" s="104" customFormat="1" x14ac:dyDescent="0.2">
      <c r="A7" s="96">
        <v>42867</v>
      </c>
      <c r="B7" s="97"/>
      <c r="C7" s="98" t="s">
        <v>99</v>
      </c>
      <c r="D7" s="98" t="s">
        <v>100</v>
      </c>
      <c r="E7" s="98" t="s">
        <v>83</v>
      </c>
      <c r="F7" s="118" t="str">
        <f>VLOOKUP(E7,'Budget v Actual'!A:B,2,FALSE)</f>
        <v>Room Hire</v>
      </c>
      <c r="G7" s="100">
        <v>75</v>
      </c>
      <c r="H7" s="100"/>
      <c r="I7" s="101">
        <f t="shared" si="0"/>
        <v>75</v>
      </c>
      <c r="J7" s="102"/>
      <c r="K7" s="103"/>
      <c r="L7" s="104" t="s">
        <v>81</v>
      </c>
    </row>
    <row r="8" spans="1:12" s="104" customFormat="1" x14ac:dyDescent="0.2">
      <c r="A8" s="96">
        <v>42871</v>
      </c>
      <c r="B8" s="97"/>
      <c r="C8" s="98" t="s">
        <v>101</v>
      </c>
      <c r="D8" s="98" t="s">
        <v>102</v>
      </c>
      <c r="E8" s="98" t="s">
        <v>69</v>
      </c>
      <c r="F8" s="118" t="str">
        <f>VLOOKUP(E8,'Budget v Actual'!A:B,2,FALSE)</f>
        <v>Grass Cutting</v>
      </c>
      <c r="G8" s="100">
        <v>525</v>
      </c>
      <c r="H8" s="100"/>
      <c r="I8" s="101">
        <f t="shared" si="0"/>
        <v>525</v>
      </c>
      <c r="J8" s="102"/>
      <c r="K8" s="103"/>
      <c r="L8" s="104" t="s">
        <v>81</v>
      </c>
    </row>
    <row r="9" spans="1:12" s="104" customFormat="1" x14ac:dyDescent="0.2">
      <c r="A9" s="96"/>
      <c r="B9" s="97"/>
      <c r="C9" s="98"/>
      <c r="D9" s="98"/>
      <c r="E9" s="98"/>
      <c r="F9" s="118" t="e">
        <f>VLOOKUP(E9,'Budget v Actual'!A:B,2,FALSE)</f>
        <v>#N/A</v>
      </c>
      <c r="G9" s="100"/>
      <c r="H9" s="100"/>
      <c r="I9" s="101">
        <f t="shared" si="0"/>
        <v>0</v>
      </c>
      <c r="J9" s="102"/>
      <c r="K9" s="103"/>
      <c r="L9" s="104" t="s">
        <v>81</v>
      </c>
    </row>
    <row r="10" spans="1:12" s="104" customFormat="1" x14ac:dyDescent="0.2">
      <c r="A10" s="96"/>
      <c r="B10" s="97"/>
      <c r="C10" s="98"/>
      <c r="D10" s="98"/>
      <c r="E10" s="98"/>
      <c r="F10" s="118" t="e">
        <f>VLOOKUP(E10,'Budget v Actual'!A:B,2,FALSE)</f>
        <v>#N/A</v>
      </c>
      <c r="G10" s="100"/>
      <c r="H10" s="100"/>
      <c r="I10" s="101">
        <f t="shared" si="0"/>
        <v>0</v>
      </c>
      <c r="J10" s="102"/>
      <c r="K10" s="103"/>
      <c r="L10" s="104" t="s">
        <v>81</v>
      </c>
    </row>
    <row r="11" spans="1:12" s="104" customFormat="1" x14ac:dyDescent="0.2">
      <c r="A11" s="96"/>
      <c r="B11" s="97"/>
      <c r="C11" s="98"/>
      <c r="D11" s="98"/>
      <c r="E11" s="98"/>
      <c r="F11" s="118" t="e">
        <f>VLOOKUP(E11,'Budget v Actual'!A:B,2,FALSE)</f>
        <v>#N/A</v>
      </c>
      <c r="G11" s="100"/>
      <c r="H11" s="100"/>
      <c r="I11" s="101">
        <f t="shared" si="0"/>
        <v>0</v>
      </c>
      <c r="J11" s="102"/>
      <c r="K11" s="103"/>
      <c r="L11" s="104" t="s">
        <v>81</v>
      </c>
    </row>
    <row r="12" spans="1:12" s="104" customFormat="1" x14ac:dyDescent="0.2">
      <c r="A12" s="96"/>
      <c r="B12" s="97"/>
      <c r="C12" s="98"/>
      <c r="D12" s="98"/>
      <c r="E12" s="98"/>
      <c r="F12" s="118" t="e">
        <f>VLOOKUP(E12,'Budget v Actual'!A:B,2,FALSE)</f>
        <v>#N/A</v>
      </c>
      <c r="G12" s="100"/>
      <c r="H12" s="100"/>
      <c r="I12" s="101">
        <f t="shared" si="0"/>
        <v>0</v>
      </c>
      <c r="J12" s="102"/>
      <c r="K12" s="103"/>
      <c r="L12" s="104" t="s">
        <v>81</v>
      </c>
    </row>
    <row r="13" spans="1:12" s="104" customFormat="1" hidden="1" x14ac:dyDescent="0.2">
      <c r="A13" s="96"/>
      <c r="B13" s="97"/>
      <c r="C13" s="98"/>
      <c r="D13" s="98"/>
      <c r="E13" s="98"/>
      <c r="F13" s="118" t="e">
        <f>VLOOKUP(E13,'Budget v Actual'!A:B,2,FALSE)</f>
        <v>#N/A</v>
      </c>
      <c r="G13" s="100"/>
      <c r="H13" s="100"/>
      <c r="I13" s="101">
        <f t="shared" si="0"/>
        <v>0</v>
      </c>
      <c r="J13" s="102"/>
      <c r="K13" s="103"/>
      <c r="L13" s="104" t="s">
        <v>81</v>
      </c>
    </row>
    <row r="14" spans="1:12" s="104" customFormat="1" x14ac:dyDescent="0.2">
      <c r="A14" s="96"/>
      <c r="B14" s="97"/>
      <c r="C14" s="98"/>
      <c r="D14" s="98"/>
      <c r="E14" s="98"/>
      <c r="F14" s="118" t="e">
        <f>VLOOKUP(E14,'Budget v Actual'!A:B,2,FALSE)</f>
        <v>#N/A</v>
      </c>
      <c r="G14" s="100"/>
      <c r="H14" s="100"/>
      <c r="I14" s="101">
        <f t="shared" si="0"/>
        <v>0</v>
      </c>
      <c r="J14" s="102"/>
      <c r="K14" s="103"/>
      <c r="L14" s="104" t="s">
        <v>81</v>
      </c>
    </row>
    <row r="15" spans="1:12" s="104" customFormat="1" x14ac:dyDescent="0.2">
      <c r="A15" s="96"/>
      <c r="B15" s="97"/>
      <c r="C15" s="98"/>
      <c r="D15" s="98"/>
      <c r="E15" s="98"/>
      <c r="F15" s="118" t="e">
        <f>VLOOKUP(E15,'Budget v Actual'!A:B,2,FALSE)</f>
        <v>#N/A</v>
      </c>
      <c r="G15" s="100"/>
      <c r="H15" s="100"/>
      <c r="I15" s="101">
        <f t="shared" si="0"/>
        <v>0</v>
      </c>
      <c r="J15" s="102"/>
      <c r="K15" s="103"/>
      <c r="L15" s="104" t="s">
        <v>81</v>
      </c>
    </row>
    <row r="16" spans="1:12" s="104" customFormat="1" x14ac:dyDescent="0.2">
      <c r="A16" s="96"/>
      <c r="B16" s="97"/>
      <c r="C16" s="98"/>
      <c r="D16" s="98"/>
      <c r="E16" s="98"/>
      <c r="F16" s="118" t="e">
        <f>VLOOKUP(E16,'Budget v Actual'!A:B,2,FALSE)</f>
        <v>#N/A</v>
      </c>
      <c r="G16" s="100"/>
      <c r="H16" s="100"/>
      <c r="I16" s="101">
        <f t="shared" si="0"/>
        <v>0</v>
      </c>
      <c r="J16" s="102"/>
      <c r="K16" s="103"/>
      <c r="L16" s="104" t="s">
        <v>81</v>
      </c>
    </row>
    <row r="17" spans="1:12" s="104" customFormat="1" x14ac:dyDescent="0.2">
      <c r="A17" s="96"/>
      <c r="B17" s="97"/>
      <c r="C17" s="98"/>
      <c r="D17" s="98"/>
      <c r="E17" s="98"/>
      <c r="F17" s="118" t="e">
        <f>VLOOKUP(E17,'Budget v Actual'!A:B,2,FALSE)</f>
        <v>#N/A</v>
      </c>
      <c r="G17" s="100"/>
      <c r="H17" s="100"/>
      <c r="I17" s="101">
        <f>SUM(G17:H17)</f>
        <v>0</v>
      </c>
      <c r="J17" s="102"/>
      <c r="K17" s="103"/>
      <c r="L17" s="104" t="s">
        <v>81</v>
      </c>
    </row>
    <row r="18" spans="1:12" s="104" customFormat="1" x14ac:dyDescent="0.2">
      <c r="A18" s="96"/>
      <c r="B18" s="97"/>
      <c r="C18" s="98"/>
      <c r="D18" s="98"/>
      <c r="E18" s="98"/>
      <c r="F18" s="118" t="e">
        <f>VLOOKUP(E18,'Budget v Actual'!A:B,2,FALSE)</f>
        <v>#N/A</v>
      </c>
      <c r="G18" s="100"/>
      <c r="H18" s="100"/>
      <c r="I18" s="101">
        <f>SUM(G18:H18)</f>
        <v>0</v>
      </c>
      <c r="J18" s="102"/>
      <c r="K18" s="103"/>
      <c r="L18" s="104" t="s">
        <v>81</v>
      </c>
    </row>
    <row r="19" spans="1:12" s="104" customFormat="1" x14ac:dyDescent="0.2">
      <c r="A19" s="96"/>
      <c r="B19" s="97"/>
      <c r="C19" s="98"/>
      <c r="D19" s="98"/>
      <c r="E19" s="98"/>
      <c r="F19" s="118" t="e">
        <f>VLOOKUP(E19,'Budget v Actual'!A:B,2,FALSE)</f>
        <v>#N/A</v>
      </c>
      <c r="G19" s="100"/>
      <c r="H19" s="100"/>
      <c r="I19" s="101">
        <f t="shared" ref="I19:I30" si="1">SUM(G19:H19)</f>
        <v>0</v>
      </c>
      <c r="J19" s="102"/>
      <c r="K19" s="103"/>
      <c r="L19" s="104" t="s">
        <v>81</v>
      </c>
    </row>
    <row r="20" spans="1:12" s="104" customFormat="1" hidden="1" x14ac:dyDescent="0.2">
      <c r="A20" s="96"/>
      <c r="B20" s="97"/>
      <c r="C20" s="98"/>
      <c r="D20" s="98"/>
      <c r="E20" s="98"/>
      <c r="F20" s="118"/>
      <c r="G20" s="100"/>
      <c r="H20" s="100"/>
      <c r="I20" s="101"/>
      <c r="J20" s="102"/>
      <c r="K20" s="103"/>
      <c r="L20" s="104" t="s">
        <v>81</v>
      </c>
    </row>
    <row r="21" spans="1:12" s="104" customFormat="1" x14ac:dyDescent="0.2">
      <c r="A21" s="96"/>
      <c r="B21" s="97"/>
      <c r="C21" s="98"/>
      <c r="D21" s="120"/>
      <c r="E21" s="98"/>
      <c r="F21" s="118" t="e">
        <f>VLOOKUP(E21,'Budget v Actual'!A:B,2,FALSE)</f>
        <v>#N/A</v>
      </c>
      <c r="G21" s="100"/>
      <c r="H21" s="100"/>
      <c r="I21" s="101">
        <f t="shared" si="1"/>
        <v>0</v>
      </c>
      <c r="J21" s="102"/>
      <c r="K21" s="103"/>
      <c r="L21" s="104" t="s">
        <v>81</v>
      </c>
    </row>
    <row r="22" spans="1:12" s="104" customFormat="1" x14ac:dyDescent="0.2">
      <c r="A22" s="96"/>
      <c r="B22" s="97"/>
      <c r="C22" s="98"/>
      <c r="D22" s="120"/>
      <c r="E22" s="98"/>
      <c r="F22" s="118" t="e">
        <f>VLOOKUP(E22,'Budget v Actual'!A:B,2,FALSE)</f>
        <v>#N/A</v>
      </c>
      <c r="G22" s="100"/>
      <c r="H22" s="100"/>
      <c r="I22" s="101">
        <f t="shared" si="1"/>
        <v>0</v>
      </c>
      <c r="J22" s="102"/>
      <c r="K22" s="103"/>
      <c r="L22" s="104" t="s">
        <v>81</v>
      </c>
    </row>
    <row r="23" spans="1:12" s="104" customFormat="1" x14ac:dyDescent="0.2">
      <c r="A23" s="96"/>
      <c r="B23" s="97"/>
      <c r="C23" s="98"/>
      <c r="D23" s="120"/>
      <c r="E23" s="98"/>
      <c r="F23" s="118" t="e">
        <f>VLOOKUP(E23,'Budget v Actual'!A:B,2,FALSE)</f>
        <v>#N/A</v>
      </c>
      <c r="G23" s="100"/>
      <c r="H23" s="100"/>
      <c r="I23" s="101">
        <f t="shared" si="1"/>
        <v>0</v>
      </c>
      <c r="J23" s="102"/>
      <c r="K23" s="103"/>
      <c r="L23" s="104" t="s">
        <v>81</v>
      </c>
    </row>
    <row r="24" spans="1:12" s="104" customFormat="1" x14ac:dyDescent="0.2">
      <c r="A24" s="96"/>
      <c r="B24" s="97"/>
      <c r="C24" s="98"/>
      <c r="D24" s="120"/>
      <c r="E24" s="98"/>
      <c r="F24" s="118" t="e">
        <f>VLOOKUP(E24,'Budget v Actual'!A:B,2,FALSE)</f>
        <v>#N/A</v>
      </c>
      <c r="G24" s="100"/>
      <c r="H24" s="100"/>
      <c r="I24" s="101">
        <f t="shared" si="1"/>
        <v>0</v>
      </c>
      <c r="J24" s="102"/>
      <c r="K24" s="103"/>
      <c r="L24" s="104" t="s">
        <v>81</v>
      </c>
    </row>
    <row r="25" spans="1:12" s="104" customFormat="1" x14ac:dyDescent="0.2">
      <c r="A25" s="96"/>
      <c r="B25" s="97"/>
      <c r="C25" s="98"/>
      <c r="D25" s="120"/>
      <c r="E25" s="98"/>
      <c r="F25" s="118" t="e">
        <f>VLOOKUP(E25,'Budget v Actual'!A:B,2,FALSE)</f>
        <v>#N/A</v>
      </c>
      <c r="G25" s="100"/>
      <c r="H25" s="100"/>
      <c r="I25" s="101">
        <f t="shared" si="1"/>
        <v>0</v>
      </c>
      <c r="J25" s="102">
        <v>112</v>
      </c>
      <c r="K25" s="103"/>
      <c r="L25" s="104" t="s">
        <v>81</v>
      </c>
    </row>
    <row r="26" spans="1:12" s="104" customFormat="1" x14ac:dyDescent="0.2">
      <c r="A26" s="96"/>
      <c r="B26" s="97"/>
      <c r="C26" s="98"/>
      <c r="D26" s="98"/>
      <c r="E26" s="98"/>
      <c r="F26" s="118" t="e">
        <f>VLOOKUP(E26,'Budget v Actual'!A:B,2,FALSE)</f>
        <v>#N/A</v>
      </c>
      <c r="G26" s="100"/>
      <c r="H26" s="100"/>
      <c r="I26" s="101">
        <f t="shared" si="1"/>
        <v>0</v>
      </c>
      <c r="J26" s="102"/>
      <c r="K26" s="103"/>
      <c r="L26" s="104" t="s">
        <v>81</v>
      </c>
    </row>
    <row r="27" spans="1:12" s="104" customFormat="1" x14ac:dyDescent="0.2">
      <c r="A27" s="96"/>
      <c r="B27" s="97"/>
      <c r="C27" s="98"/>
      <c r="D27" s="98"/>
      <c r="E27" s="98"/>
      <c r="F27" s="118" t="e">
        <f>VLOOKUP(E27,'Budget v Actual'!A:B,2,FALSE)</f>
        <v>#N/A</v>
      </c>
      <c r="G27" s="100"/>
      <c r="H27" s="100"/>
      <c r="I27" s="101">
        <f t="shared" si="1"/>
        <v>0</v>
      </c>
      <c r="J27" s="102"/>
      <c r="K27" s="103"/>
      <c r="L27" s="104" t="s">
        <v>81</v>
      </c>
    </row>
    <row r="28" spans="1:12" s="104" customFormat="1" x14ac:dyDescent="0.2">
      <c r="A28" s="96"/>
      <c r="B28" s="97"/>
      <c r="C28" s="98"/>
      <c r="D28" s="98"/>
      <c r="E28" s="98"/>
      <c r="F28" s="118" t="e">
        <f>VLOOKUP(E28,'Budget v Actual'!A:B,2,FALSE)</f>
        <v>#N/A</v>
      </c>
      <c r="G28" s="100"/>
      <c r="H28" s="100"/>
      <c r="I28" s="101">
        <f t="shared" si="1"/>
        <v>0</v>
      </c>
      <c r="J28" s="102"/>
      <c r="K28" s="103"/>
      <c r="L28" s="104" t="s">
        <v>81</v>
      </c>
    </row>
    <row r="29" spans="1:12" s="104" customFormat="1" x14ac:dyDescent="0.2">
      <c r="A29" s="96"/>
      <c r="B29" s="97"/>
      <c r="C29" s="98"/>
      <c r="D29" s="98"/>
      <c r="E29" s="98"/>
      <c r="F29" s="118" t="e">
        <f>VLOOKUP(E29,'Budget v Actual'!A:B,2,FALSE)</f>
        <v>#N/A</v>
      </c>
      <c r="G29" s="100"/>
      <c r="H29" s="100"/>
      <c r="I29" s="101">
        <f t="shared" si="1"/>
        <v>0</v>
      </c>
      <c r="J29" s="102"/>
      <c r="K29" s="103"/>
      <c r="L29" s="104" t="s">
        <v>81</v>
      </c>
    </row>
    <row r="30" spans="1:12" s="104" customFormat="1" x14ac:dyDescent="0.2">
      <c r="A30" s="96"/>
      <c r="B30" s="97"/>
      <c r="C30" s="98"/>
      <c r="D30" s="98"/>
      <c r="E30" s="98"/>
      <c r="F30" s="118" t="e">
        <f>VLOOKUP(E30,'Budget v Actual'!A:B,2,FALSE)</f>
        <v>#N/A</v>
      </c>
      <c r="G30" s="100"/>
      <c r="H30" s="100"/>
      <c r="I30" s="101">
        <f t="shared" si="1"/>
        <v>0</v>
      </c>
      <c r="J30" s="102"/>
      <c r="K30" s="103"/>
      <c r="L30" s="104" t="s">
        <v>81</v>
      </c>
    </row>
    <row r="31" spans="1:12" s="104" customFormat="1" x14ac:dyDescent="0.2">
      <c r="A31" s="96"/>
      <c r="B31" s="97"/>
      <c r="C31" s="98"/>
      <c r="D31" s="98"/>
      <c r="E31" s="98"/>
      <c r="F31" s="118" t="e">
        <f>VLOOKUP(E31,'Budget v Actual'!A:B,2,FALSE)</f>
        <v>#N/A</v>
      </c>
      <c r="G31" s="100"/>
      <c r="H31" s="100"/>
      <c r="I31" s="101">
        <f>SUM(G31:H31)</f>
        <v>0</v>
      </c>
      <c r="J31" s="102"/>
      <c r="K31" s="103"/>
      <c r="L31" s="104" t="s">
        <v>81</v>
      </c>
    </row>
    <row r="32" spans="1:12" s="104" customFormat="1" x14ac:dyDescent="0.2">
      <c r="A32" s="96"/>
      <c r="B32" s="97"/>
      <c r="C32" s="98"/>
      <c r="D32" s="98"/>
      <c r="E32" s="98"/>
      <c r="F32" s="118" t="e">
        <f>VLOOKUP(E32,'Budget v Actual'!A:B,2,FALSE)</f>
        <v>#N/A</v>
      </c>
      <c r="G32" s="100"/>
      <c r="H32" s="100"/>
      <c r="I32" s="101">
        <f>SUM(G32:H32)</f>
        <v>0</v>
      </c>
      <c r="J32" s="102"/>
      <c r="K32" s="103"/>
      <c r="L32" s="104" t="s">
        <v>81</v>
      </c>
    </row>
    <row r="33" spans="1:12" s="104" customFormat="1" x14ac:dyDescent="0.2">
      <c r="A33" s="96"/>
      <c r="B33" s="97"/>
      <c r="C33" s="98"/>
      <c r="D33" s="98"/>
      <c r="E33" s="98"/>
      <c r="F33" s="118" t="e">
        <f>VLOOKUP(E33,'Budget v Actual'!A:B,2,FALSE)</f>
        <v>#N/A</v>
      </c>
      <c r="G33" s="100"/>
      <c r="H33" s="100"/>
      <c r="I33" s="101">
        <f t="shared" ref="I33:I62" si="2">SUM(G33:H33)</f>
        <v>0</v>
      </c>
      <c r="J33" s="102"/>
      <c r="K33" s="103"/>
      <c r="L33" s="104" t="s">
        <v>81</v>
      </c>
    </row>
    <row r="34" spans="1:12" s="104" customFormat="1" x14ac:dyDescent="0.2">
      <c r="A34" s="96"/>
      <c r="B34" s="97"/>
      <c r="C34" s="98"/>
      <c r="D34" s="98"/>
      <c r="E34" s="98"/>
      <c r="F34" s="118" t="e">
        <f>VLOOKUP(E34,'Budget v Actual'!A:B,2,FALSE)</f>
        <v>#N/A</v>
      </c>
      <c r="G34" s="100"/>
      <c r="H34" s="100"/>
      <c r="I34" s="101">
        <f t="shared" si="2"/>
        <v>0</v>
      </c>
      <c r="J34" s="102"/>
      <c r="K34" s="103"/>
      <c r="L34" s="104" t="s">
        <v>81</v>
      </c>
    </row>
    <row r="35" spans="1:12" s="104" customFormat="1" x14ac:dyDescent="0.2">
      <c r="A35" s="96"/>
      <c r="B35" s="97"/>
      <c r="C35" s="98"/>
      <c r="D35" s="98"/>
      <c r="E35" s="98"/>
      <c r="F35" s="118" t="e">
        <f>VLOOKUP(E35,'Budget v Actual'!A:B,2,FALSE)</f>
        <v>#N/A</v>
      </c>
      <c r="G35" s="100"/>
      <c r="H35" s="100"/>
      <c r="I35" s="101">
        <f>SUM(G35:H35)</f>
        <v>0</v>
      </c>
      <c r="J35" s="102"/>
      <c r="K35" s="103"/>
    </row>
    <row r="36" spans="1:12" s="104" customFormat="1" x14ac:dyDescent="0.2">
      <c r="A36" s="96"/>
      <c r="B36" s="97"/>
      <c r="C36" s="98"/>
      <c r="D36" s="98"/>
      <c r="E36" s="98"/>
      <c r="F36" s="118" t="e">
        <f>VLOOKUP(E36,'Budget v Actual'!A:B,2,FALSE)</f>
        <v>#N/A</v>
      </c>
      <c r="G36" s="100"/>
      <c r="H36" s="100"/>
      <c r="I36" s="101">
        <f t="shared" si="2"/>
        <v>0</v>
      </c>
      <c r="J36" s="102"/>
      <c r="K36" s="103"/>
      <c r="L36" s="104" t="s">
        <v>81</v>
      </c>
    </row>
    <row r="37" spans="1:12" s="104" customFormat="1" x14ac:dyDescent="0.2">
      <c r="A37" s="96"/>
      <c r="B37" s="97"/>
      <c r="C37" s="98"/>
      <c r="D37" s="98"/>
      <c r="E37" s="98"/>
      <c r="F37" s="118" t="e">
        <f>VLOOKUP(E37,'Budget v Actual'!A:B,2,FALSE)</f>
        <v>#N/A</v>
      </c>
      <c r="G37" s="100"/>
      <c r="H37" s="100"/>
      <c r="I37" s="101">
        <f t="shared" si="2"/>
        <v>0</v>
      </c>
      <c r="J37" s="102"/>
      <c r="K37" s="103"/>
      <c r="L37" s="104" t="s">
        <v>81</v>
      </c>
    </row>
    <row r="38" spans="1:12" s="104" customFormat="1" x14ac:dyDescent="0.2">
      <c r="A38" s="96"/>
      <c r="B38" s="97"/>
      <c r="C38" s="98"/>
      <c r="D38" s="98"/>
      <c r="E38" s="98"/>
      <c r="F38" s="118" t="e">
        <f>VLOOKUP(E38,'Budget v Actual'!A:B,2,FALSE)</f>
        <v>#N/A</v>
      </c>
      <c r="G38" s="100"/>
      <c r="H38" s="100"/>
      <c r="I38" s="101">
        <f t="shared" si="2"/>
        <v>0</v>
      </c>
      <c r="J38" s="102"/>
      <c r="K38" s="103"/>
      <c r="L38" s="104" t="s">
        <v>81</v>
      </c>
    </row>
    <row r="39" spans="1:12" s="104" customFormat="1" x14ac:dyDescent="0.2">
      <c r="A39" s="96"/>
      <c r="B39" s="97"/>
      <c r="C39" s="98"/>
      <c r="D39" s="98"/>
      <c r="E39" s="98"/>
      <c r="F39" s="118" t="e">
        <f>VLOOKUP(E39,'Budget v Actual'!A:B,2,FALSE)</f>
        <v>#N/A</v>
      </c>
      <c r="G39" s="100"/>
      <c r="H39" s="100"/>
      <c r="I39" s="101">
        <f t="shared" si="2"/>
        <v>0</v>
      </c>
      <c r="J39" s="102"/>
      <c r="K39" s="103"/>
      <c r="L39" s="104" t="s">
        <v>81</v>
      </c>
    </row>
    <row r="40" spans="1:12" s="104" customFormat="1" x14ac:dyDescent="0.2">
      <c r="A40" s="96"/>
      <c r="B40" s="97"/>
      <c r="C40" s="98"/>
      <c r="D40" s="98"/>
      <c r="E40" s="98"/>
      <c r="F40" s="118" t="e">
        <f>VLOOKUP(E40,'Budget v Actual'!A:B,2,FALSE)</f>
        <v>#N/A</v>
      </c>
      <c r="G40" s="100"/>
      <c r="H40" s="100"/>
      <c r="I40" s="101">
        <f t="shared" si="2"/>
        <v>0</v>
      </c>
      <c r="J40" s="102"/>
      <c r="K40" s="103"/>
      <c r="L40" s="104" t="s">
        <v>81</v>
      </c>
    </row>
    <row r="41" spans="1:12" s="104" customFormat="1" x14ac:dyDescent="0.2">
      <c r="A41" s="96"/>
      <c r="B41" s="97"/>
      <c r="C41" s="98"/>
      <c r="D41" s="98"/>
      <c r="E41" s="98"/>
      <c r="F41" s="118" t="e">
        <f>VLOOKUP(E41,'Budget v Actual'!A:B,2,FALSE)</f>
        <v>#N/A</v>
      </c>
      <c r="G41" s="100"/>
      <c r="H41" s="100"/>
      <c r="I41" s="101">
        <f t="shared" si="2"/>
        <v>0</v>
      </c>
      <c r="J41" s="102"/>
      <c r="K41" s="103"/>
      <c r="L41" s="104" t="s">
        <v>81</v>
      </c>
    </row>
    <row r="42" spans="1:12" s="104" customFormat="1" x14ac:dyDescent="0.2">
      <c r="A42" s="96"/>
      <c r="B42" s="97"/>
      <c r="C42" s="98"/>
      <c r="D42" s="98"/>
      <c r="E42" s="98"/>
      <c r="F42" s="118" t="e">
        <f>VLOOKUP(E42,'Budget v Actual'!A:B,2,FALSE)</f>
        <v>#N/A</v>
      </c>
      <c r="G42" s="100"/>
      <c r="H42" s="100"/>
      <c r="I42" s="101">
        <f t="shared" si="2"/>
        <v>0</v>
      </c>
      <c r="J42" s="102"/>
      <c r="K42" s="103"/>
      <c r="L42" s="104" t="s">
        <v>81</v>
      </c>
    </row>
    <row r="43" spans="1:12" s="104" customFormat="1" x14ac:dyDescent="0.2">
      <c r="A43" s="96"/>
      <c r="B43" s="97"/>
      <c r="C43" s="98"/>
      <c r="D43" s="98"/>
      <c r="E43" s="98"/>
      <c r="F43" s="118" t="e">
        <f>VLOOKUP(E43,'Budget v Actual'!A:B,2,FALSE)</f>
        <v>#N/A</v>
      </c>
      <c r="G43" s="100"/>
      <c r="H43" s="100"/>
      <c r="I43" s="101">
        <f t="shared" si="2"/>
        <v>0</v>
      </c>
      <c r="J43" s="102"/>
      <c r="K43" s="103"/>
      <c r="L43" s="104" t="s">
        <v>81</v>
      </c>
    </row>
    <row r="44" spans="1:12" s="104" customFormat="1" x14ac:dyDescent="0.2">
      <c r="A44" s="96"/>
      <c r="B44" s="97"/>
      <c r="C44" s="98"/>
      <c r="D44" s="98"/>
      <c r="E44" s="98"/>
      <c r="F44" s="118" t="e">
        <f>VLOOKUP(E44,'Budget v Actual'!A:B,2,FALSE)</f>
        <v>#N/A</v>
      </c>
      <c r="G44" s="100"/>
      <c r="H44" s="100"/>
      <c r="I44" s="101">
        <f t="shared" si="2"/>
        <v>0</v>
      </c>
      <c r="J44" s="102"/>
      <c r="K44" s="103"/>
      <c r="L44" s="104" t="s">
        <v>81</v>
      </c>
    </row>
    <row r="45" spans="1:12" s="104" customFormat="1" x14ac:dyDescent="0.2">
      <c r="A45" s="96"/>
      <c r="B45" s="97"/>
      <c r="C45" s="98"/>
      <c r="D45" s="98"/>
      <c r="E45" s="98"/>
      <c r="F45" s="118" t="e">
        <f>VLOOKUP(E45,'Budget v Actual'!A:B,2,FALSE)</f>
        <v>#N/A</v>
      </c>
      <c r="G45" s="100"/>
      <c r="H45" s="100"/>
      <c r="I45" s="101">
        <f>SUM(G45:H45)</f>
        <v>0</v>
      </c>
      <c r="J45" s="102"/>
      <c r="K45" s="103"/>
    </row>
    <row r="46" spans="1:12" s="104" customFormat="1" x14ac:dyDescent="0.2">
      <c r="A46" s="96"/>
      <c r="B46" s="97"/>
      <c r="C46" s="98"/>
      <c r="D46" s="98"/>
      <c r="E46" s="98"/>
      <c r="F46" s="118" t="e">
        <f>VLOOKUP(E46,'Budget v Actual'!A:B,2,FALSE)</f>
        <v>#N/A</v>
      </c>
      <c r="G46" s="100"/>
      <c r="H46" s="100"/>
      <c r="I46" s="101">
        <f t="shared" si="2"/>
        <v>0</v>
      </c>
      <c r="J46" s="102"/>
      <c r="K46" s="103"/>
      <c r="L46" s="104" t="s">
        <v>81</v>
      </c>
    </row>
    <row r="47" spans="1:12" s="104" customFormat="1" x14ac:dyDescent="0.2">
      <c r="A47" s="96"/>
      <c r="B47" s="97"/>
      <c r="C47" s="98"/>
      <c r="D47" s="98"/>
      <c r="E47" s="98"/>
      <c r="F47" s="118" t="e">
        <f>VLOOKUP(E47,'Budget v Actual'!A:B,2,FALSE)</f>
        <v>#N/A</v>
      </c>
      <c r="G47" s="100"/>
      <c r="H47" s="100"/>
      <c r="I47" s="101">
        <f t="shared" si="2"/>
        <v>0</v>
      </c>
      <c r="J47" s="102"/>
      <c r="K47" s="103"/>
    </row>
    <row r="48" spans="1:12" s="104" customFormat="1" x14ac:dyDescent="0.2">
      <c r="A48" s="96"/>
      <c r="B48" s="97"/>
      <c r="C48" s="98"/>
      <c r="D48" s="98"/>
      <c r="E48" s="98"/>
      <c r="F48" s="118" t="e">
        <f>VLOOKUP(E48,'Budget v Actual'!A:B,2,FALSE)</f>
        <v>#N/A</v>
      </c>
      <c r="G48" s="100"/>
      <c r="H48" s="100"/>
      <c r="I48" s="101">
        <f t="shared" si="2"/>
        <v>0</v>
      </c>
      <c r="J48" s="102"/>
      <c r="K48" s="103"/>
    </row>
    <row r="49" spans="1:11" s="104" customFormat="1" x14ac:dyDescent="0.2">
      <c r="A49" s="96"/>
      <c r="B49" s="97"/>
      <c r="C49" s="98"/>
      <c r="D49" s="98"/>
      <c r="E49" s="98"/>
      <c r="F49" s="118" t="e">
        <f>VLOOKUP(E49,'Budget v Actual'!A:B,2,FALSE)</f>
        <v>#N/A</v>
      </c>
      <c r="G49" s="100"/>
      <c r="H49" s="100"/>
      <c r="I49" s="101">
        <f t="shared" si="2"/>
        <v>0</v>
      </c>
      <c r="J49" s="102"/>
      <c r="K49" s="103"/>
    </row>
    <row r="50" spans="1:11" s="104" customFormat="1" x14ac:dyDescent="0.2">
      <c r="A50" s="96"/>
      <c r="B50" s="97"/>
      <c r="C50" s="98"/>
      <c r="D50" s="98"/>
      <c r="E50" s="98"/>
      <c r="F50" s="118" t="e">
        <f>VLOOKUP(E50,'Budget v Actual'!A:B,2,FALSE)</f>
        <v>#N/A</v>
      </c>
      <c r="G50" s="100"/>
      <c r="H50" s="100"/>
      <c r="I50" s="101">
        <f t="shared" si="2"/>
        <v>0</v>
      </c>
      <c r="J50" s="102"/>
      <c r="K50" s="103"/>
    </row>
    <row r="51" spans="1:11" s="104" customFormat="1" x14ac:dyDescent="0.2">
      <c r="A51" s="96"/>
      <c r="B51" s="97"/>
      <c r="C51" s="98"/>
      <c r="D51" s="98"/>
      <c r="E51" s="98"/>
      <c r="F51" s="118" t="e">
        <f>VLOOKUP(E51,'Budget v Actual'!A:B,2,FALSE)</f>
        <v>#N/A</v>
      </c>
      <c r="G51" s="100"/>
      <c r="H51" s="100"/>
      <c r="I51" s="101">
        <f t="shared" si="2"/>
        <v>0</v>
      </c>
      <c r="J51" s="102"/>
      <c r="K51" s="103"/>
    </row>
    <row r="52" spans="1:11" s="104" customFormat="1" x14ac:dyDescent="0.2">
      <c r="A52" s="96"/>
      <c r="B52" s="97"/>
      <c r="C52" s="98"/>
      <c r="D52" s="98"/>
      <c r="E52" s="98"/>
      <c r="F52" s="118" t="e">
        <f>VLOOKUP(E52,'Budget v Actual'!A:B,2,FALSE)</f>
        <v>#N/A</v>
      </c>
      <c r="G52" s="100"/>
      <c r="H52" s="100"/>
      <c r="I52" s="101">
        <f t="shared" si="2"/>
        <v>0</v>
      </c>
      <c r="J52" s="102"/>
      <c r="K52" s="103"/>
    </row>
    <row r="53" spans="1:11" s="104" customFormat="1" x14ac:dyDescent="0.2">
      <c r="A53" s="96"/>
      <c r="B53" s="97"/>
      <c r="C53" s="98"/>
      <c r="D53" s="98"/>
      <c r="E53" s="98"/>
      <c r="F53" s="118" t="e">
        <f>VLOOKUP(E53,'Budget v Actual'!A:B,2,FALSE)</f>
        <v>#N/A</v>
      </c>
      <c r="G53" s="100"/>
      <c r="H53" s="100"/>
      <c r="I53" s="101">
        <f t="shared" si="2"/>
        <v>0</v>
      </c>
      <c r="J53" s="102"/>
      <c r="K53" s="103"/>
    </row>
    <row r="54" spans="1:11" s="104" customFormat="1" x14ac:dyDescent="0.2">
      <c r="A54" s="96"/>
      <c r="B54" s="97"/>
      <c r="C54" s="98"/>
      <c r="D54" s="98"/>
      <c r="E54" s="98"/>
      <c r="F54" s="118" t="e">
        <f>VLOOKUP(E54,'Budget v Actual'!A:B,2,FALSE)</f>
        <v>#N/A</v>
      </c>
      <c r="G54" s="100"/>
      <c r="H54" s="100"/>
      <c r="I54" s="101">
        <f t="shared" si="2"/>
        <v>0</v>
      </c>
      <c r="J54" s="102"/>
      <c r="K54" s="103"/>
    </row>
    <row r="55" spans="1:11" s="104" customFormat="1" x14ac:dyDescent="0.2">
      <c r="A55" s="96"/>
      <c r="B55" s="97"/>
      <c r="C55" s="98"/>
      <c r="D55" s="98"/>
      <c r="E55" s="98"/>
      <c r="F55" s="118" t="e">
        <f>VLOOKUP(E55,'Budget v Actual'!A:B,2,FALSE)</f>
        <v>#N/A</v>
      </c>
      <c r="G55" s="100"/>
      <c r="H55" s="100"/>
      <c r="I55" s="101">
        <f t="shared" si="2"/>
        <v>0</v>
      </c>
      <c r="J55" s="102"/>
      <c r="K55" s="103"/>
    </row>
    <row r="56" spans="1:11" s="104" customFormat="1" x14ac:dyDescent="0.2">
      <c r="A56" s="96"/>
      <c r="B56" s="97"/>
      <c r="C56" s="98"/>
      <c r="D56" s="98"/>
      <c r="E56" s="98"/>
      <c r="F56" s="118" t="e">
        <f>VLOOKUP(E56,'Budget v Actual'!A:B,2,FALSE)</f>
        <v>#N/A</v>
      </c>
      <c r="G56" s="100"/>
      <c r="H56" s="100"/>
      <c r="I56" s="101"/>
      <c r="J56" s="102"/>
      <c r="K56" s="103"/>
    </row>
    <row r="57" spans="1:11" s="104" customFormat="1" x14ac:dyDescent="0.2">
      <c r="A57" s="96"/>
      <c r="B57" s="97"/>
      <c r="C57" s="98"/>
      <c r="D57" s="98"/>
      <c r="E57" s="98"/>
      <c r="F57" s="118" t="e">
        <f>VLOOKUP(E57,'Budget v Actual'!A:B,2,FALSE)</f>
        <v>#N/A</v>
      </c>
      <c r="G57" s="100"/>
      <c r="H57" s="100"/>
      <c r="I57" s="101">
        <f t="shared" si="2"/>
        <v>0</v>
      </c>
      <c r="J57" s="102"/>
      <c r="K57" s="103"/>
    </row>
    <row r="58" spans="1:11" s="104" customFormat="1" x14ac:dyDescent="0.2">
      <c r="A58" s="96"/>
      <c r="B58" s="97"/>
      <c r="C58" s="98"/>
      <c r="D58" s="98"/>
      <c r="E58" s="98"/>
      <c r="F58" s="99"/>
      <c r="G58" s="100"/>
      <c r="H58" s="100"/>
      <c r="I58" s="101"/>
      <c r="J58" s="102"/>
      <c r="K58" s="103"/>
    </row>
    <row r="59" spans="1:11" s="104" customFormat="1" x14ac:dyDescent="0.2">
      <c r="A59" s="96"/>
      <c r="B59" s="97"/>
      <c r="C59" s="98"/>
      <c r="D59" s="98"/>
      <c r="E59" s="98"/>
      <c r="F59" s="99"/>
      <c r="G59" s="100"/>
      <c r="H59" s="100"/>
      <c r="I59" s="101">
        <f t="shared" si="2"/>
        <v>0</v>
      </c>
      <c r="J59" s="102"/>
      <c r="K59" s="103"/>
    </row>
    <row r="60" spans="1:11" s="104" customFormat="1" x14ac:dyDescent="0.2">
      <c r="A60" s="96"/>
      <c r="B60" s="97"/>
      <c r="C60" s="98"/>
      <c r="D60" s="98"/>
      <c r="E60" s="98"/>
      <c r="F60" s="99"/>
      <c r="G60" s="100"/>
      <c r="H60" s="100"/>
      <c r="I60" s="101">
        <f t="shared" si="2"/>
        <v>0</v>
      </c>
      <c r="J60" s="102"/>
      <c r="K60" s="103"/>
    </row>
    <row r="61" spans="1:11" s="104" customFormat="1" x14ac:dyDescent="0.2">
      <c r="A61" s="96"/>
      <c r="B61" s="97"/>
      <c r="C61" s="98"/>
      <c r="D61" s="98"/>
      <c r="E61" s="98"/>
      <c r="F61" s="99"/>
      <c r="G61" s="100"/>
      <c r="H61" s="100"/>
      <c r="I61" s="101">
        <f t="shared" si="2"/>
        <v>0</v>
      </c>
      <c r="J61" s="102"/>
      <c r="K61" s="103"/>
    </row>
    <row r="62" spans="1:11" s="104" customFormat="1" x14ac:dyDescent="0.2">
      <c r="A62" s="96"/>
      <c r="B62" s="97"/>
      <c r="C62" s="98"/>
      <c r="D62" s="98"/>
      <c r="E62" s="98"/>
      <c r="F62" s="99"/>
      <c r="G62" s="100"/>
      <c r="H62" s="100"/>
      <c r="I62" s="101">
        <f t="shared" si="2"/>
        <v>0</v>
      </c>
      <c r="J62" s="102"/>
      <c r="K62" s="103"/>
    </row>
    <row r="63" spans="1:11" s="104" customFormat="1" x14ac:dyDescent="0.2">
      <c r="A63" s="96"/>
      <c r="B63" s="97"/>
      <c r="C63" s="98"/>
      <c r="D63" s="98"/>
      <c r="E63" s="98"/>
      <c r="F63" s="99"/>
      <c r="G63" s="100"/>
      <c r="H63" s="100">
        <f>SUM(H3:H62)</f>
        <v>70.759999999999991</v>
      </c>
      <c r="I63" s="101"/>
      <c r="J63" s="102"/>
      <c r="K63" s="103"/>
    </row>
    <row r="64" spans="1:11" s="104" customFormat="1" x14ac:dyDescent="0.2">
      <c r="A64" s="96"/>
      <c r="B64" s="97"/>
      <c r="C64" s="98"/>
      <c r="D64" s="98"/>
      <c r="E64" s="98"/>
      <c r="F64" s="99"/>
      <c r="G64" s="100"/>
      <c r="H64" s="100"/>
      <c r="I64" s="101"/>
      <c r="J64" s="102"/>
      <c r="K64" s="103"/>
    </row>
    <row r="65" spans="1:11" s="104" customFormat="1" x14ac:dyDescent="0.2">
      <c r="A65" s="96"/>
      <c r="B65" s="97"/>
      <c r="C65" s="98"/>
      <c r="D65" s="98"/>
      <c r="E65" s="98"/>
      <c r="F65" s="99"/>
      <c r="G65" s="115"/>
      <c r="H65" s="115"/>
      <c r="I65" s="116"/>
      <c r="J65" s="102"/>
      <c r="K65" s="103"/>
    </row>
    <row r="66" spans="1:11" s="104" customFormat="1" x14ac:dyDescent="0.2">
      <c r="A66" s="96"/>
      <c r="B66" s="97"/>
      <c r="C66" s="98"/>
      <c r="D66" s="98"/>
      <c r="E66" s="98"/>
      <c r="F66" s="99"/>
      <c r="G66" s="100"/>
      <c r="H66" s="100"/>
      <c r="I66" s="101"/>
      <c r="J66" s="102"/>
      <c r="K66" s="103"/>
    </row>
    <row r="67" spans="1:11" s="104" customFormat="1" x14ac:dyDescent="0.2">
      <c r="A67" s="96"/>
      <c r="B67" s="97"/>
      <c r="C67" s="98"/>
      <c r="D67" s="98"/>
      <c r="E67" s="98"/>
      <c r="F67" s="99"/>
      <c r="G67" s="100"/>
      <c r="H67" s="100"/>
      <c r="I67" s="101"/>
      <c r="J67" s="102"/>
      <c r="K67" s="103"/>
    </row>
    <row r="68" spans="1:11" s="104" customFormat="1" x14ac:dyDescent="0.2">
      <c r="A68" s="96"/>
      <c r="B68" s="97"/>
      <c r="C68" s="98"/>
      <c r="D68" s="98"/>
      <c r="E68" s="98"/>
      <c r="F68" s="99"/>
      <c r="G68" s="100"/>
      <c r="H68" s="100"/>
      <c r="I68" s="101"/>
      <c r="J68" s="102"/>
      <c r="K68" s="103"/>
    </row>
    <row r="69" spans="1:11" s="104" customFormat="1" x14ac:dyDescent="0.2">
      <c r="A69" s="96"/>
      <c r="B69" s="97"/>
      <c r="C69" s="98"/>
      <c r="D69" s="98"/>
      <c r="E69" s="98"/>
      <c r="F69" s="99"/>
      <c r="G69" s="100"/>
      <c r="H69" s="100"/>
      <c r="I69" s="101"/>
      <c r="J69" s="102"/>
      <c r="K69" s="103"/>
    </row>
    <row r="70" spans="1:11" s="104" customFormat="1" x14ac:dyDescent="0.2">
      <c r="A70" s="96"/>
      <c r="B70" s="97"/>
      <c r="C70" s="98"/>
      <c r="D70" s="98"/>
      <c r="E70" s="98"/>
      <c r="F70" s="99"/>
      <c r="G70" s="100"/>
      <c r="H70" s="100"/>
      <c r="I70" s="101"/>
      <c r="J70" s="102"/>
      <c r="K70" s="103"/>
    </row>
    <row r="71" spans="1:11" s="104" customFormat="1" x14ac:dyDescent="0.2">
      <c r="A71" s="96"/>
      <c r="B71" s="97"/>
      <c r="C71" s="98"/>
      <c r="D71" s="98"/>
      <c r="E71" s="98"/>
      <c r="F71" s="99"/>
      <c r="G71" s="100"/>
      <c r="H71" s="100"/>
      <c r="I71" s="101"/>
      <c r="J71" s="102"/>
      <c r="K71" s="103"/>
    </row>
    <row r="72" spans="1:11" s="104" customFormat="1" x14ac:dyDescent="0.2">
      <c r="A72" s="96"/>
      <c r="B72" s="97"/>
      <c r="C72" s="98"/>
      <c r="D72" s="98"/>
      <c r="E72" s="98"/>
      <c r="F72" s="99"/>
      <c r="G72" s="100"/>
      <c r="H72" s="100"/>
      <c r="I72" s="101"/>
      <c r="J72" s="102"/>
      <c r="K72" s="103"/>
    </row>
    <row r="73" spans="1:11" s="104" customFormat="1" x14ac:dyDescent="0.2">
      <c r="A73" s="96"/>
      <c r="B73" s="97"/>
      <c r="C73" s="98"/>
      <c r="D73" s="98"/>
      <c r="E73" s="98"/>
      <c r="F73" s="99"/>
      <c r="G73" s="100"/>
      <c r="H73" s="100"/>
      <c r="I73" s="101"/>
      <c r="J73" s="102"/>
      <c r="K73" s="103"/>
    </row>
    <row r="74" spans="1:11" s="104" customFormat="1" x14ac:dyDescent="0.2">
      <c r="A74" s="96"/>
      <c r="B74" s="97"/>
      <c r="C74" s="98"/>
      <c r="D74" s="98"/>
      <c r="E74" s="98"/>
      <c r="F74" s="99"/>
      <c r="G74" s="100"/>
      <c r="H74" s="100"/>
      <c r="I74" s="101"/>
      <c r="J74" s="102"/>
      <c r="K74" s="103"/>
    </row>
    <row r="75" spans="1:11" s="104" customFormat="1" x14ac:dyDescent="0.2">
      <c r="A75" s="96"/>
      <c r="B75" s="97"/>
      <c r="C75" s="98"/>
      <c r="D75" s="98"/>
      <c r="E75" s="98"/>
      <c r="F75" s="99"/>
      <c r="G75" s="100"/>
      <c r="H75" s="100"/>
      <c r="I75" s="101"/>
      <c r="J75" s="102"/>
      <c r="K75" s="103"/>
    </row>
    <row r="76" spans="1:11" s="104" customFormat="1" x14ac:dyDescent="0.2">
      <c r="A76" s="96"/>
      <c r="B76" s="97"/>
      <c r="C76" s="98"/>
      <c r="D76" s="98"/>
      <c r="E76" s="98"/>
      <c r="F76" s="99"/>
      <c r="G76" s="100"/>
      <c r="H76" s="100"/>
      <c r="I76" s="101"/>
      <c r="J76" s="102"/>
      <c r="K76" s="103"/>
    </row>
    <row r="77" spans="1:11" s="104" customFormat="1" x14ac:dyDescent="0.2">
      <c r="A77" s="96"/>
      <c r="B77" s="97"/>
      <c r="C77" s="98"/>
      <c r="D77" s="98"/>
      <c r="E77" s="98"/>
      <c r="F77" s="99"/>
      <c r="G77" s="100"/>
      <c r="H77" s="100"/>
      <c r="I77" s="101"/>
      <c r="J77" s="102"/>
      <c r="K77" s="103"/>
    </row>
    <row r="78" spans="1:11" s="104" customFormat="1" x14ac:dyDescent="0.2">
      <c r="A78" s="96"/>
      <c r="B78" s="97"/>
      <c r="C78" s="98"/>
      <c r="D78" s="98"/>
      <c r="E78" s="98"/>
      <c r="F78" s="99"/>
      <c r="G78" s="100"/>
      <c r="H78" s="100"/>
      <c r="I78" s="101"/>
      <c r="J78" s="102"/>
      <c r="K78" s="103"/>
    </row>
    <row r="79" spans="1:11" s="104" customFormat="1" x14ac:dyDescent="0.2">
      <c r="A79" s="96"/>
      <c r="B79" s="97"/>
      <c r="C79" s="98"/>
      <c r="D79" s="98"/>
      <c r="E79" s="98"/>
      <c r="F79" s="99"/>
      <c r="G79" s="100"/>
      <c r="H79" s="100"/>
      <c r="I79" s="101"/>
      <c r="J79" s="102"/>
      <c r="K79" s="103"/>
    </row>
    <row r="80" spans="1:11" s="104" customFormat="1" x14ac:dyDescent="0.2">
      <c r="A80" s="96"/>
      <c r="B80" s="97"/>
      <c r="C80" s="98"/>
      <c r="D80" s="98"/>
      <c r="E80" s="98"/>
      <c r="F80" s="99"/>
      <c r="G80" s="100"/>
      <c r="H80" s="100"/>
      <c r="I80" s="101"/>
      <c r="J80" s="102"/>
      <c r="K80" s="103"/>
    </row>
    <row r="81" spans="1:11" s="104" customFormat="1" x14ac:dyDescent="0.2">
      <c r="A81" s="96"/>
      <c r="B81" s="97"/>
      <c r="C81" s="98"/>
      <c r="D81" s="98"/>
      <c r="E81" s="98"/>
      <c r="F81" s="99"/>
      <c r="G81" s="100"/>
      <c r="H81" s="100"/>
      <c r="I81" s="101"/>
      <c r="J81" s="102"/>
      <c r="K81" s="103"/>
    </row>
    <row r="82" spans="1:11" s="104" customFormat="1" x14ac:dyDescent="0.2">
      <c r="A82" s="96"/>
      <c r="B82" s="97"/>
      <c r="C82" s="98"/>
      <c r="D82" s="98"/>
      <c r="E82" s="98"/>
      <c r="F82" s="99"/>
      <c r="G82" s="100"/>
      <c r="H82" s="100"/>
      <c r="I82" s="101"/>
      <c r="J82" s="102"/>
      <c r="K82" s="103"/>
    </row>
    <row r="83" spans="1:11" s="104" customFormat="1" x14ac:dyDescent="0.2">
      <c r="A83" s="96"/>
      <c r="B83" s="97"/>
      <c r="C83" s="98"/>
      <c r="D83" s="98"/>
      <c r="E83" s="98"/>
      <c r="F83" s="99"/>
      <c r="G83" s="100"/>
      <c r="H83" s="100"/>
      <c r="I83" s="101"/>
      <c r="J83" s="102"/>
      <c r="K83" s="103"/>
    </row>
    <row r="84" spans="1:11" s="104" customFormat="1" x14ac:dyDescent="0.2">
      <c r="A84" s="96"/>
      <c r="B84" s="97"/>
      <c r="C84" s="98"/>
      <c r="D84" s="98"/>
      <c r="E84" s="98"/>
      <c r="F84" s="99"/>
      <c r="G84" s="100"/>
      <c r="H84" s="100"/>
      <c r="I84" s="101"/>
      <c r="J84" s="102"/>
      <c r="K84" s="103"/>
    </row>
    <row r="85" spans="1:11" s="104" customFormat="1" x14ac:dyDescent="0.2">
      <c r="A85" s="96"/>
      <c r="B85" s="97"/>
      <c r="C85" s="98"/>
      <c r="D85" s="98"/>
      <c r="E85" s="98"/>
      <c r="F85" s="99"/>
      <c r="G85" s="100"/>
      <c r="H85" s="100"/>
      <c r="I85" s="101"/>
      <c r="J85" s="102"/>
      <c r="K85" s="103"/>
    </row>
    <row r="86" spans="1:11" s="104" customFormat="1" x14ac:dyDescent="0.2">
      <c r="A86" s="96"/>
      <c r="B86" s="97"/>
      <c r="C86" s="98"/>
      <c r="D86" s="98"/>
      <c r="E86" s="98"/>
      <c r="F86" s="99"/>
      <c r="G86" s="100"/>
      <c r="H86" s="100"/>
      <c r="I86" s="101"/>
      <c r="J86" s="102"/>
      <c r="K86" s="103"/>
    </row>
    <row r="87" spans="1:11" s="104" customFormat="1" x14ac:dyDescent="0.2">
      <c r="A87" s="96"/>
      <c r="B87" s="97"/>
      <c r="C87" s="98"/>
      <c r="D87" s="98"/>
      <c r="E87" s="98"/>
      <c r="F87" s="99"/>
      <c r="G87" s="100"/>
      <c r="H87" s="100"/>
      <c r="I87" s="101"/>
      <c r="J87" s="102"/>
      <c r="K87" s="103"/>
    </row>
    <row r="88" spans="1:11" s="104" customFormat="1" x14ac:dyDescent="0.2">
      <c r="A88" s="96"/>
      <c r="B88" s="97"/>
      <c r="C88" s="98"/>
      <c r="D88" s="98"/>
      <c r="E88" s="98"/>
      <c r="F88" s="99"/>
      <c r="G88" s="100"/>
      <c r="H88" s="100"/>
      <c r="I88" s="101"/>
      <c r="J88" s="102"/>
      <c r="K88" s="103"/>
    </row>
    <row r="89" spans="1:11" s="104" customFormat="1" x14ac:dyDescent="0.2">
      <c r="A89" s="96"/>
      <c r="B89" s="97"/>
      <c r="C89" s="98"/>
      <c r="D89" s="98"/>
      <c r="E89" s="98"/>
      <c r="F89" s="99"/>
      <c r="G89" s="100"/>
      <c r="H89" s="100"/>
      <c r="I89" s="101"/>
      <c r="J89" s="102"/>
      <c r="K89" s="103"/>
    </row>
    <row r="90" spans="1:11" s="104" customFormat="1" x14ac:dyDescent="0.2">
      <c r="A90" s="96"/>
      <c r="B90" s="97"/>
      <c r="C90" s="98"/>
      <c r="D90" s="98"/>
      <c r="E90" s="98"/>
      <c r="F90" s="99"/>
      <c r="G90" s="100"/>
      <c r="H90" s="100"/>
      <c r="I90" s="101"/>
      <c r="J90" s="102"/>
      <c r="K90" s="103"/>
    </row>
    <row r="91" spans="1:11" s="104" customFormat="1" x14ac:dyDescent="0.2">
      <c r="A91" s="96"/>
      <c r="B91" s="97"/>
      <c r="C91" s="98"/>
      <c r="D91" s="98"/>
      <c r="E91" s="98"/>
      <c r="F91" s="99"/>
      <c r="G91" s="100"/>
      <c r="H91" s="100"/>
      <c r="I91" s="101"/>
      <c r="J91" s="102"/>
      <c r="K91" s="103"/>
    </row>
    <row r="92" spans="1:11" s="104" customFormat="1" x14ac:dyDescent="0.2">
      <c r="A92" s="96"/>
      <c r="B92" s="97"/>
      <c r="C92" s="98"/>
      <c r="D92" s="98"/>
      <c r="E92" s="98"/>
      <c r="F92" s="99"/>
      <c r="G92" s="100"/>
      <c r="H92" s="100"/>
      <c r="I92" s="101"/>
      <c r="J92" s="102"/>
      <c r="K92" s="103"/>
    </row>
    <row r="93" spans="1:11" s="104" customFormat="1" x14ac:dyDescent="0.2">
      <c r="A93" s="96"/>
      <c r="B93" s="97"/>
      <c r="C93" s="98"/>
      <c r="D93" s="98"/>
      <c r="E93" s="98"/>
      <c r="F93" s="99"/>
      <c r="G93" s="100"/>
      <c r="H93" s="100"/>
      <c r="I93" s="101"/>
      <c r="J93" s="102"/>
      <c r="K93" s="103"/>
    </row>
    <row r="94" spans="1:11" s="104" customFormat="1" x14ac:dyDescent="0.2">
      <c r="A94" s="96"/>
      <c r="B94" s="97"/>
      <c r="C94" s="98"/>
      <c r="D94" s="98"/>
      <c r="E94" s="98"/>
      <c r="F94" s="99"/>
      <c r="G94" s="100"/>
      <c r="H94" s="100"/>
      <c r="I94" s="101"/>
      <c r="J94" s="102"/>
      <c r="K94" s="103"/>
    </row>
    <row r="95" spans="1:11" s="104" customFormat="1" x14ac:dyDescent="0.2">
      <c r="A95" s="96"/>
      <c r="B95" s="97"/>
      <c r="C95" s="98"/>
      <c r="D95" s="98"/>
      <c r="E95" s="98"/>
      <c r="F95" s="99"/>
      <c r="G95" s="100"/>
      <c r="H95" s="100"/>
      <c r="I95" s="101"/>
      <c r="J95" s="102"/>
      <c r="K95" s="103"/>
    </row>
    <row r="96" spans="1:11" s="104" customFormat="1" x14ac:dyDescent="0.2">
      <c r="A96" s="96"/>
      <c r="B96" s="97"/>
      <c r="C96" s="98"/>
      <c r="D96" s="98"/>
      <c r="E96" s="98"/>
      <c r="F96" s="99"/>
      <c r="G96" s="100"/>
      <c r="H96" s="100"/>
      <c r="I96" s="101"/>
      <c r="J96" s="102"/>
      <c r="K96" s="103"/>
    </row>
    <row r="97" spans="1:11" s="104" customFormat="1" x14ac:dyDescent="0.2">
      <c r="A97" s="96"/>
      <c r="B97" s="97"/>
      <c r="C97" s="98"/>
      <c r="D97" s="98"/>
      <c r="E97" s="98"/>
      <c r="F97" s="99"/>
      <c r="G97" s="100"/>
      <c r="H97" s="100"/>
      <c r="I97" s="101"/>
      <c r="J97" s="102"/>
      <c r="K97" s="103"/>
    </row>
    <row r="98" spans="1:11" s="104" customFormat="1" x14ac:dyDescent="0.2">
      <c r="A98" s="96"/>
      <c r="B98" s="97"/>
      <c r="C98" s="98"/>
      <c r="D98" s="98"/>
      <c r="E98" s="98"/>
      <c r="F98" s="99"/>
      <c r="G98" s="100"/>
      <c r="H98" s="100"/>
      <c r="I98" s="101"/>
      <c r="J98" s="102"/>
      <c r="K98" s="103"/>
    </row>
    <row r="99" spans="1:11" s="104" customFormat="1" x14ac:dyDescent="0.2">
      <c r="A99" s="96"/>
      <c r="B99" s="97"/>
      <c r="C99" s="98"/>
      <c r="D99" s="98"/>
      <c r="E99" s="98"/>
      <c r="F99" s="99"/>
      <c r="G99" s="100"/>
      <c r="H99" s="100"/>
      <c r="I99" s="101"/>
      <c r="J99" s="102"/>
      <c r="K99" s="103"/>
    </row>
    <row r="100" spans="1:11" s="104" customFormat="1" x14ac:dyDescent="0.2">
      <c r="A100" s="96"/>
      <c r="B100" s="97"/>
      <c r="C100" s="98"/>
      <c r="D100" s="98"/>
      <c r="E100" s="98"/>
      <c r="F100" s="99"/>
      <c r="G100" s="100"/>
      <c r="H100" s="100"/>
      <c r="I100" s="101"/>
      <c r="J100" s="102"/>
      <c r="K100" s="103"/>
    </row>
    <row r="101" spans="1:11" s="104" customFormat="1" x14ac:dyDescent="0.2">
      <c r="A101" s="96"/>
      <c r="B101" s="97"/>
      <c r="C101" s="98"/>
      <c r="D101" s="98"/>
      <c r="E101" s="98"/>
      <c r="F101" s="99"/>
      <c r="G101" s="100"/>
      <c r="H101" s="100"/>
      <c r="I101" s="101"/>
      <c r="J101" s="102"/>
      <c r="K101" s="103"/>
    </row>
    <row r="102" spans="1:11" s="104" customFormat="1" x14ac:dyDescent="0.2">
      <c r="A102" s="96"/>
      <c r="B102" s="97"/>
      <c r="C102" s="98"/>
      <c r="D102" s="98"/>
      <c r="E102" s="98"/>
      <c r="F102" s="99"/>
      <c r="G102" s="100"/>
      <c r="H102" s="100"/>
      <c r="I102" s="101"/>
      <c r="J102" s="102"/>
      <c r="K102" s="103"/>
    </row>
    <row r="103" spans="1:11" s="104" customFormat="1" x14ac:dyDescent="0.2">
      <c r="A103" s="96"/>
      <c r="B103" s="97"/>
      <c r="C103" s="98"/>
      <c r="D103" s="98"/>
      <c r="E103" s="98"/>
      <c r="F103" s="99"/>
      <c r="G103" s="100"/>
      <c r="H103" s="100"/>
      <c r="I103" s="101"/>
      <c r="J103" s="102"/>
      <c r="K103" s="103"/>
    </row>
    <row r="104" spans="1:11" s="104" customFormat="1" x14ac:dyDescent="0.2">
      <c r="A104" s="96"/>
      <c r="B104" s="97"/>
      <c r="C104" s="98"/>
      <c r="D104" s="98"/>
      <c r="E104" s="98"/>
      <c r="F104" s="99"/>
      <c r="G104" s="100"/>
      <c r="H104" s="100"/>
      <c r="I104" s="101"/>
      <c r="J104" s="102"/>
      <c r="K104" s="103"/>
    </row>
    <row r="105" spans="1:11" s="104" customFormat="1" x14ac:dyDescent="0.2">
      <c r="A105" s="96"/>
      <c r="B105" s="97"/>
      <c r="C105" s="98"/>
      <c r="D105" s="98"/>
      <c r="E105" s="98"/>
      <c r="F105" s="99"/>
      <c r="G105" s="100"/>
      <c r="H105" s="100"/>
      <c r="I105" s="101"/>
      <c r="J105" s="102"/>
      <c r="K105" s="103"/>
    </row>
    <row r="106" spans="1:11" s="104" customFormat="1" x14ac:dyDescent="0.2">
      <c r="A106" s="96"/>
      <c r="B106" s="97"/>
      <c r="C106" s="98"/>
      <c r="D106" s="98"/>
      <c r="E106" s="98"/>
      <c r="F106" s="99"/>
      <c r="G106" s="100"/>
      <c r="H106" s="100"/>
      <c r="I106" s="101"/>
      <c r="J106" s="102"/>
      <c r="K106" s="103"/>
    </row>
    <row r="107" spans="1:11" s="104" customFormat="1" x14ac:dyDescent="0.2">
      <c r="A107" s="96"/>
      <c r="B107" s="97"/>
      <c r="C107" s="98"/>
      <c r="D107" s="98"/>
      <c r="E107" s="98"/>
      <c r="F107" s="99"/>
      <c r="G107" s="100"/>
      <c r="H107" s="100"/>
      <c r="I107" s="101"/>
      <c r="J107" s="102"/>
      <c r="K107" s="103"/>
    </row>
    <row r="108" spans="1:11" s="104" customFormat="1" x14ac:dyDescent="0.2">
      <c r="A108" s="96"/>
      <c r="B108" s="97"/>
      <c r="C108" s="98"/>
      <c r="D108" s="98"/>
      <c r="E108" s="98"/>
      <c r="F108" s="99"/>
      <c r="G108" s="100"/>
      <c r="H108" s="100"/>
      <c r="I108" s="101"/>
      <c r="J108" s="102"/>
      <c r="K108" s="103"/>
    </row>
    <row r="109" spans="1:11" s="104" customFormat="1" x14ac:dyDescent="0.2">
      <c r="A109" s="96"/>
      <c r="B109" s="97"/>
      <c r="C109" s="98"/>
      <c r="D109" s="98"/>
      <c r="E109" s="98"/>
      <c r="F109" s="99"/>
      <c r="G109" s="100"/>
      <c r="H109" s="100"/>
      <c r="I109" s="101"/>
      <c r="J109" s="102"/>
      <c r="K109" s="103"/>
    </row>
    <row r="110" spans="1:11" s="104" customFormat="1" x14ac:dyDescent="0.2">
      <c r="A110" s="96"/>
      <c r="B110" s="97"/>
      <c r="C110" s="98"/>
      <c r="D110" s="98"/>
      <c r="E110" s="98"/>
      <c r="F110" s="99"/>
      <c r="G110" s="100"/>
      <c r="H110" s="100"/>
      <c r="I110" s="101"/>
      <c r="J110" s="102"/>
      <c r="K110" s="103"/>
    </row>
    <row r="111" spans="1:11" s="104" customFormat="1" x14ac:dyDescent="0.2">
      <c r="A111" s="96"/>
      <c r="B111" s="97"/>
      <c r="C111" s="98"/>
      <c r="D111" s="98"/>
      <c r="E111" s="98"/>
      <c r="F111" s="99"/>
      <c r="G111" s="100"/>
      <c r="H111" s="100"/>
      <c r="I111" s="101"/>
      <c r="J111" s="102"/>
      <c r="K111" s="103"/>
    </row>
    <row r="112" spans="1:11" s="104" customFormat="1" x14ac:dyDescent="0.2">
      <c r="A112" s="96"/>
      <c r="B112" s="97"/>
      <c r="C112" s="98"/>
      <c r="D112" s="98"/>
      <c r="E112" s="98"/>
      <c r="F112" s="99"/>
      <c r="G112" s="100"/>
      <c r="H112" s="100"/>
      <c r="I112" s="101"/>
      <c r="J112" s="102"/>
      <c r="K112" s="103"/>
    </row>
    <row r="113" spans="1:11" s="104" customFormat="1" x14ac:dyDescent="0.2">
      <c r="A113" s="96"/>
      <c r="B113" s="97"/>
      <c r="C113" s="98"/>
      <c r="D113" s="98"/>
      <c r="E113" s="98"/>
      <c r="F113" s="99"/>
      <c r="G113" s="100"/>
      <c r="H113" s="100"/>
      <c r="I113" s="101"/>
      <c r="J113" s="102"/>
      <c r="K113" s="103"/>
    </row>
    <row r="114" spans="1:11" s="104" customFormat="1" x14ac:dyDescent="0.2">
      <c r="A114" s="96"/>
      <c r="B114" s="97"/>
      <c r="C114" s="98"/>
      <c r="D114" s="98"/>
      <c r="E114" s="98"/>
      <c r="F114" s="99"/>
      <c r="G114" s="100"/>
      <c r="H114" s="100"/>
      <c r="I114" s="101"/>
      <c r="J114" s="102"/>
      <c r="K114" s="103"/>
    </row>
    <row r="115" spans="1:11" s="104" customFormat="1" x14ac:dyDescent="0.2">
      <c r="A115" s="96"/>
      <c r="B115" s="97"/>
      <c r="C115" s="98"/>
      <c r="D115" s="98"/>
      <c r="E115" s="98"/>
      <c r="F115" s="99"/>
      <c r="G115" s="100"/>
      <c r="H115" s="100"/>
      <c r="I115" s="101"/>
      <c r="J115" s="102"/>
      <c r="K115" s="103"/>
    </row>
    <row r="116" spans="1:11" s="104" customFormat="1" x14ac:dyDescent="0.2">
      <c r="A116" s="96"/>
      <c r="B116" s="97"/>
      <c r="C116" s="98"/>
      <c r="D116" s="98"/>
      <c r="E116" s="98"/>
      <c r="F116" s="99"/>
      <c r="G116" s="100"/>
      <c r="H116" s="100"/>
      <c r="I116" s="101"/>
      <c r="J116" s="102"/>
      <c r="K116" s="103"/>
    </row>
    <row r="117" spans="1:11" s="104" customFormat="1" x14ac:dyDescent="0.2">
      <c r="A117" s="96"/>
      <c r="B117" s="97"/>
      <c r="C117" s="98"/>
      <c r="D117" s="98"/>
      <c r="E117" s="98"/>
      <c r="F117" s="99"/>
      <c r="G117" s="100"/>
      <c r="H117" s="100"/>
      <c r="I117" s="101"/>
      <c r="J117" s="102"/>
      <c r="K117" s="103"/>
    </row>
    <row r="118" spans="1:11" s="104" customFormat="1" x14ac:dyDescent="0.2">
      <c r="A118" s="96"/>
      <c r="B118" s="97"/>
      <c r="C118" s="98"/>
      <c r="D118" s="98"/>
      <c r="E118" s="98"/>
      <c r="F118" s="99"/>
      <c r="G118" s="100"/>
      <c r="H118" s="100"/>
      <c r="I118" s="101"/>
      <c r="J118" s="102"/>
      <c r="K118" s="103"/>
    </row>
    <row r="119" spans="1:11" s="104" customFormat="1" x14ac:dyDescent="0.2">
      <c r="A119" s="96"/>
      <c r="B119" s="97"/>
      <c r="C119" s="98"/>
      <c r="D119" s="98"/>
      <c r="E119" s="98"/>
      <c r="F119" s="99"/>
      <c r="G119" s="100"/>
      <c r="H119" s="100"/>
      <c r="I119" s="101"/>
      <c r="J119" s="102"/>
      <c r="K119" s="103"/>
    </row>
    <row r="120" spans="1:11" s="104" customFormat="1" x14ac:dyDescent="0.2">
      <c r="A120" s="96"/>
      <c r="B120" s="97"/>
      <c r="C120" s="98"/>
      <c r="D120" s="98"/>
      <c r="E120" s="98"/>
      <c r="F120" s="99"/>
      <c r="G120" s="100"/>
      <c r="H120" s="100"/>
      <c r="I120" s="101"/>
      <c r="J120" s="102"/>
      <c r="K120" s="103"/>
    </row>
    <row r="121" spans="1:11" s="104" customFormat="1" x14ac:dyDescent="0.2">
      <c r="A121" s="96"/>
      <c r="B121" s="97"/>
      <c r="C121" s="98"/>
      <c r="D121" s="98"/>
      <c r="E121" s="98"/>
      <c r="F121" s="99"/>
      <c r="G121" s="100"/>
      <c r="H121" s="100"/>
      <c r="I121" s="101"/>
      <c r="J121" s="102"/>
      <c r="K121" s="103"/>
    </row>
    <row r="122" spans="1:11" s="104" customFormat="1" x14ac:dyDescent="0.2">
      <c r="A122" s="96"/>
      <c r="B122" s="97"/>
      <c r="C122" s="98"/>
      <c r="D122" s="98"/>
      <c r="E122" s="98"/>
      <c r="F122" s="99"/>
      <c r="G122" s="100"/>
      <c r="H122" s="100"/>
      <c r="I122" s="101"/>
      <c r="J122" s="102"/>
      <c r="K122" s="103"/>
    </row>
    <row r="123" spans="1:11" s="104" customFormat="1" x14ac:dyDescent="0.2">
      <c r="A123" s="96"/>
      <c r="B123" s="97"/>
      <c r="C123" s="98"/>
      <c r="D123" s="98"/>
      <c r="E123" s="98"/>
      <c r="F123" s="99"/>
      <c r="G123" s="100"/>
      <c r="H123" s="100"/>
      <c r="I123" s="101"/>
      <c r="J123" s="102"/>
      <c r="K123" s="103"/>
    </row>
    <row r="124" spans="1:11" s="104" customFormat="1" x14ac:dyDescent="0.2">
      <c r="A124" s="96"/>
      <c r="B124" s="97"/>
      <c r="C124" s="98"/>
      <c r="D124" s="98"/>
      <c r="E124" s="98"/>
      <c r="F124" s="99"/>
      <c r="G124" s="100"/>
      <c r="H124" s="100"/>
      <c r="I124" s="101"/>
      <c r="J124" s="102"/>
      <c r="K124" s="103"/>
    </row>
  </sheetData>
  <autoFilter ref="A1:L53" xr:uid="{00000000-0009-0000-0000-000001000000}"/>
  <printOptions gridLines="1"/>
  <pageMargins left="0.70866141732283505" right="0.70866141732283505" top="0.74803149606299202" bottom="0.74803149606299202" header="0.31496062992126" footer="0.31496062992126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zoomScaleNormal="100" workbookViewId="0">
      <selection sqref="A1:A1048576"/>
    </sheetView>
  </sheetViews>
  <sheetFormatPr defaultColWidth="9.140625" defaultRowHeight="15" x14ac:dyDescent="0.2"/>
  <cols>
    <col min="1" max="1" width="5.7109375" style="51" customWidth="1"/>
    <col min="2" max="2" width="27.140625" style="51" customWidth="1"/>
    <col min="3" max="3" width="11.42578125" style="69" customWidth="1"/>
    <col min="4" max="4" width="2.28515625" style="56" customWidth="1"/>
    <col min="5" max="8" width="11.42578125" style="56" customWidth="1"/>
    <col min="9" max="9" width="2.28515625" style="56" customWidth="1"/>
    <col min="10" max="10" width="11.42578125" style="81" customWidth="1"/>
    <col min="11" max="11" width="5.28515625" style="51" customWidth="1"/>
    <col min="12" max="12" width="9.140625" style="51"/>
    <col min="13" max="13" width="15.5703125" style="51" customWidth="1"/>
    <col min="14" max="14" width="5.28515625" style="51" customWidth="1"/>
    <col min="15" max="16384" width="9.140625" style="51"/>
  </cols>
  <sheetData>
    <row r="1" spans="1:10" ht="48" customHeight="1" x14ac:dyDescent="0.2">
      <c r="C1" s="66" t="s">
        <v>110</v>
      </c>
      <c r="D1" s="70"/>
      <c r="E1" s="122" t="s">
        <v>108</v>
      </c>
      <c r="F1" s="125" t="s">
        <v>116</v>
      </c>
      <c r="G1" s="52" t="s">
        <v>44</v>
      </c>
      <c r="H1" s="52" t="s">
        <v>109</v>
      </c>
      <c r="I1" s="52"/>
      <c r="J1" s="124" t="s">
        <v>115</v>
      </c>
    </row>
    <row r="2" spans="1:10" x14ac:dyDescent="0.2">
      <c r="B2" s="54" t="s">
        <v>11</v>
      </c>
      <c r="C2" s="67"/>
      <c r="D2" s="71"/>
      <c r="E2" s="55"/>
      <c r="F2" s="55"/>
      <c r="G2" s="55"/>
      <c r="H2" s="55"/>
      <c r="I2" s="55"/>
      <c r="J2" s="77"/>
    </row>
    <row r="3" spans="1:10" x14ac:dyDescent="0.2">
      <c r="A3" s="53" t="s">
        <v>18</v>
      </c>
      <c r="B3" s="53" t="s">
        <v>3</v>
      </c>
      <c r="C3" s="67">
        <v>11250</v>
      </c>
      <c r="D3" s="72"/>
      <c r="E3" s="55">
        <f>SUMIF(Receipts!E:E,A3,Receipts!G:G)</f>
        <v>5625</v>
      </c>
      <c r="F3" s="55"/>
      <c r="G3" s="55">
        <f t="shared" ref="G3:G12" si="0">SUM(E3:F3)</f>
        <v>5625</v>
      </c>
      <c r="H3" s="55"/>
      <c r="I3" s="55"/>
      <c r="J3" s="77"/>
    </row>
    <row r="4" spans="1:10" x14ac:dyDescent="0.2">
      <c r="A4" s="62" t="s">
        <v>19</v>
      </c>
      <c r="B4" s="62" t="s">
        <v>111</v>
      </c>
      <c r="C4" s="67">
        <v>0</v>
      </c>
      <c r="D4" s="72"/>
      <c r="E4" s="55">
        <f>SUMIF(Receipts!E:E,A4,Receipts!G:G)</f>
        <v>0</v>
      </c>
      <c r="F4" s="55"/>
      <c r="G4" s="55">
        <f t="shared" si="0"/>
        <v>0</v>
      </c>
      <c r="H4" s="55"/>
      <c r="I4" s="55"/>
      <c r="J4" s="77"/>
    </row>
    <row r="5" spans="1:10" x14ac:dyDescent="0.2">
      <c r="A5" s="51" t="s">
        <v>20</v>
      </c>
      <c r="B5" s="53" t="s">
        <v>47</v>
      </c>
      <c r="C5" s="67">
        <v>0</v>
      </c>
      <c r="D5" s="72"/>
      <c r="E5" s="55">
        <f>SUMIF(Receipts!E:E,A5,Receipts!G:G)</f>
        <v>0</v>
      </c>
      <c r="F5" s="55"/>
      <c r="G5" s="55">
        <f t="shared" si="0"/>
        <v>0</v>
      </c>
      <c r="H5" s="55"/>
      <c r="I5" s="55"/>
      <c r="J5" s="77"/>
    </row>
    <row r="6" spans="1:10" x14ac:dyDescent="0.2">
      <c r="A6" s="51" t="s">
        <v>59</v>
      </c>
      <c r="B6" s="62" t="s">
        <v>91</v>
      </c>
      <c r="C6" s="67">
        <v>140</v>
      </c>
      <c r="D6" s="72"/>
      <c r="E6" s="55">
        <f>SUMIF(Receipts!E:E,A6,Receipts!G:G)</f>
        <v>10</v>
      </c>
      <c r="F6" s="55"/>
      <c r="G6" s="55">
        <f t="shared" si="0"/>
        <v>10</v>
      </c>
      <c r="H6" s="55"/>
      <c r="I6" s="55"/>
      <c r="J6" s="77"/>
    </row>
    <row r="7" spans="1:10" x14ac:dyDescent="0.2">
      <c r="A7" s="51" t="s">
        <v>21</v>
      </c>
      <c r="B7" s="51" t="s">
        <v>0</v>
      </c>
      <c r="C7" s="67">
        <v>0</v>
      </c>
      <c r="D7" s="72"/>
      <c r="E7" s="55">
        <f>SUMIF(Receipts!E:E,A7,Receipts!G:G)</f>
        <v>0</v>
      </c>
      <c r="F7" s="55"/>
      <c r="G7" s="55">
        <f t="shared" si="0"/>
        <v>0</v>
      </c>
      <c r="H7" s="55"/>
      <c r="I7" s="55"/>
      <c r="J7" s="77"/>
    </row>
    <row r="8" spans="1:10" x14ac:dyDescent="0.2">
      <c r="A8" s="51" t="s">
        <v>43</v>
      </c>
      <c r="B8" s="53" t="s">
        <v>51</v>
      </c>
      <c r="C8" s="67">
        <v>0</v>
      </c>
      <c r="D8" s="72"/>
      <c r="E8" s="55">
        <f>SUMIF(Receipts!E:E,A8,Receipts!G:G)</f>
        <v>0</v>
      </c>
      <c r="F8" s="55"/>
      <c r="G8" s="55">
        <f t="shared" si="0"/>
        <v>0</v>
      </c>
      <c r="H8" s="55"/>
      <c r="I8" s="55"/>
      <c r="J8" s="77"/>
    </row>
    <row r="9" spans="1:10" x14ac:dyDescent="0.2">
      <c r="A9" s="51" t="s">
        <v>73</v>
      </c>
      <c r="B9" s="62" t="s">
        <v>103</v>
      </c>
      <c r="C9" s="67">
        <v>600</v>
      </c>
      <c r="D9" s="72"/>
      <c r="E9" s="55"/>
      <c r="F9" s="55">
        <f>SUMIF(Receipts!E:E,A9,Receipts!G:G)</f>
        <v>0</v>
      </c>
      <c r="G9" s="55">
        <f t="shared" si="0"/>
        <v>0</v>
      </c>
      <c r="H9" s="55"/>
      <c r="I9" s="55"/>
      <c r="J9" s="77"/>
    </row>
    <row r="10" spans="1:10" x14ac:dyDescent="0.2">
      <c r="A10" s="51" t="s">
        <v>45</v>
      </c>
      <c r="B10" s="121" t="s">
        <v>95</v>
      </c>
      <c r="C10" s="67">
        <v>0</v>
      </c>
      <c r="D10" s="72"/>
      <c r="E10" s="107" t="s">
        <v>71</v>
      </c>
      <c r="F10" s="55"/>
      <c r="G10" s="55">
        <f t="shared" si="0"/>
        <v>0</v>
      </c>
      <c r="H10" s="55"/>
      <c r="I10" s="55"/>
      <c r="J10" s="77">
        <f>SUMIF(Receipts!E:E,A10,Receipts!G:G)</f>
        <v>19538.13</v>
      </c>
    </row>
    <row r="11" spans="1:10" x14ac:dyDescent="0.2">
      <c r="A11" s="51" t="s">
        <v>39</v>
      </c>
      <c r="B11" s="51" t="s">
        <v>4</v>
      </c>
      <c r="C11" s="67"/>
      <c r="D11" s="72"/>
      <c r="E11" s="55">
        <f>SUMIF(Receipts!E:E,A11,Receipts!G:G)</f>
        <v>0</v>
      </c>
      <c r="F11" s="55"/>
      <c r="G11" s="55">
        <f t="shared" si="0"/>
        <v>0</v>
      </c>
      <c r="H11" s="55"/>
      <c r="I11" s="55"/>
      <c r="J11" s="77"/>
    </row>
    <row r="12" spans="1:10" s="54" customFormat="1" x14ac:dyDescent="0.2">
      <c r="C12" s="65">
        <f>SUM(C3:C11)</f>
        <v>11990</v>
      </c>
      <c r="D12" s="73"/>
      <c r="E12" s="90">
        <f>SUM(E3:E11)</f>
        <v>5635</v>
      </c>
      <c r="F12" s="90">
        <f>SUM(F3:F11)</f>
        <v>0</v>
      </c>
      <c r="G12" s="90">
        <f t="shared" si="0"/>
        <v>5635</v>
      </c>
      <c r="H12" s="90"/>
      <c r="I12" s="90"/>
      <c r="J12" s="91">
        <f>SUM(J5:J11)</f>
        <v>19538.13</v>
      </c>
    </row>
    <row r="13" spans="1:10" x14ac:dyDescent="0.2">
      <c r="C13" s="67"/>
      <c r="D13" s="72"/>
      <c r="E13" s="55"/>
      <c r="F13" s="55"/>
      <c r="G13" s="55"/>
      <c r="H13" s="55"/>
      <c r="I13" s="55"/>
      <c r="J13" s="77"/>
    </row>
    <row r="14" spans="1:10" x14ac:dyDescent="0.2">
      <c r="C14" s="67"/>
      <c r="D14" s="72"/>
      <c r="E14" s="55"/>
      <c r="F14" s="55"/>
      <c r="G14" s="55"/>
      <c r="H14" s="55"/>
      <c r="I14" s="55"/>
      <c r="J14" s="77"/>
    </row>
    <row r="15" spans="1:10" x14ac:dyDescent="0.2">
      <c r="B15" s="54" t="s">
        <v>22</v>
      </c>
      <c r="C15" s="67"/>
      <c r="D15" s="72"/>
      <c r="E15" s="55"/>
      <c r="F15" s="55"/>
      <c r="G15" s="55"/>
      <c r="H15" s="55"/>
      <c r="I15" s="55"/>
      <c r="J15" s="77"/>
    </row>
    <row r="16" spans="1:10" x14ac:dyDescent="0.2">
      <c r="A16" s="51" t="s">
        <v>23</v>
      </c>
      <c r="B16" s="51" t="s">
        <v>14</v>
      </c>
      <c r="C16" s="67">
        <v>4000</v>
      </c>
      <c r="D16" s="72"/>
      <c r="E16" s="55">
        <f>SUMIF(Payments!E:E,A16,Payments!G:G)</f>
        <v>0</v>
      </c>
      <c r="F16" s="55"/>
      <c r="G16" s="55">
        <f t="shared" ref="G16:G38" si="1">SUM(E16:F16)</f>
        <v>0</v>
      </c>
      <c r="H16" s="55"/>
      <c r="I16" s="55"/>
      <c r="J16" s="77"/>
    </row>
    <row r="17" spans="1:10" x14ac:dyDescent="0.2">
      <c r="A17" s="51" t="s">
        <v>24</v>
      </c>
      <c r="B17" s="51" t="s">
        <v>17</v>
      </c>
      <c r="C17" s="67">
        <v>220</v>
      </c>
      <c r="D17" s="72"/>
      <c r="E17" s="55">
        <f>SUMIF(Payments!E:E,A17,Payments!G:G)</f>
        <v>150</v>
      </c>
      <c r="F17" s="55"/>
      <c r="G17" s="55">
        <f t="shared" si="1"/>
        <v>150</v>
      </c>
      <c r="H17" s="55"/>
      <c r="I17" s="55"/>
      <c r="J17" s="77"/>
    </row>
    <row r="18" spans="1:10" x14ac:dyDescent="0.2">
      <c r="A18" s="51" t="s">
        <v>25</v>
      </c>
      <c r="B18" s="51" t="s">
        <v>1</v>
      </c>
      <c r="C18" s="67">
        <v>570</v>
      </c>
      <c r="D18" s="72"/>
      <c r="E18" s="55">
        <f>SUMIF(Payments!E:E,A18,Payments!G:G)</f>
        <v>0</v>
      </c>
      <c r="F18" s="55"/>
      <c r="G18" s="55">
        <f t="shared" si="1"/>
        <v>0</v>
      </c>
      <c r="H18" s="55"/>
      <c r="I18" s="55"/>
      <c r="J18" s="77"/>
    </row>
    <row r="19" spans="1:10" x14ac:dyDescent="0.2">
      <c r="A19" s="51" t="s">
        <v>27</v>
      </c>
      <c r="B19" s="51" t="s">
        <v>26</v>
      </c>
      <c r="C19" s="67">
        <v>150</v>
      </c>
      <c r="D19" s="72"/>
      <c r="E19" s="55">
        <f>SUMIF(Payments!E:E,A19,Payments!G:G)</f>
        <v>75</v>
      </c>
      <c r="F19" s="55"/>
      <c r="G19" s="55">
        <f t="shared" si="1"/>
        <v>75</v>
      </c>
      <c r="H19" s="55"/>
      <c r="I19" s="55"/>
      <c r="J19" s="77"/>
    </row>
    <row r="20" spans="1:10" x14ac:dyDescent="0.2">
      <c r="A20" s="51" t="s">
        <v>28</v>
      </c>
      <c r="B20" s="51" t="s">
        <v>29</v>
      </c>
      <c r="C20" s="67">
        <v>90</v>
      </c>
      <c r="D20" s="72"/>
      <c r="E20" s="55">
        <f>SUMIF(Payments!E:E,A20,Payments!G:G)</f>
        <v>0</v>
      </c>
      <c r="F20" s="55"/>
      <c r="G20" s="55">
        <f t="shared" si="1"/>
        <v>0</v>
      </c>
      <c r="H20" s="55"/>
      <c r="I20" s="55"/>
      <c r="J20" s="77"/>
    </row>
    <row r="21" spans="1:10" x14ac:dyDescent="0.2">
      <c r="A21" s="62" t="s">
        <v>30</v>
      </c>
      <c r="B21" s="53" t="s">
        <v>52</v>
      </c>
      <c r="C21" s="67">
        <v>80</v>
      </c>
      <c r="D21" s="72"/>
      <c r="E21" s="55">
        <f>SUMIF(Payments!E:E,A21,Payments!G:G)</f>
        <v>0</v>
      </c>
      <c r="F21" s="55"/>
      <c r="G21" s="55">
        <f t="shared" si="1"/>
        <v>0</v>
      </c>
      <c r="H21" s="55"/>
      <c r="I21" s="55"/>
      <c r="J21" s="77"/>
    </row>
    <row r="22" spans="1:10" x14ac:dyDescent="0.2">
      <c r="A22" s="51" t="s">
        <v>31</v>
      </c>
      <c r="B22" s="51" t="s">
        <v>58</v>
      </c>
      <c r="C22" s="67">
        <v>2400</v>
      </c>
      <c r="D22" s="72"/>
      <c r="E22" s="55">
        <f>SUMIF(Payments!E:E,A22,Payments!G:G)</f>
        <v>525</v>
      </c>
      <c r="F22" s="55"/>
      <c r="G22" s="55">
        <f t="shared" si="1"/>
        <v>525</v>
      </c>
      <c r="H22" s="55"/>
      <c r="I22" s="55"/>
      <c r="J22" s="77"/>
    </row>
    <row r="23" spans="1:10" x14ac:dyDescent="0.2">
      <c r="A23" s="51" t="s">
        <v>32</v>
      </c>
      <c r="B23" s="51" t="s">
        <v>57</v>
      </c>
      <c r="C23" s="67">
        <v>500</v>
      </c>
      <c r="D23" s="72"/>
      <c r="E23" s="55">
        <f>SUMIF(Payments!E:E,A23,Payments!G:G)</f>
        <v>0</v>
      </c>
      <c r="F23" s="55"/>
      <c r="G23" s="55">
        <f t="shared" si="1"/>
        <v>0</v>
      </c>
      <c r="H23" s="55"/>
      <c r="I23" s="55"/>
      <c r="J23" s="77"/>
    </row>
    <row r="24" spans="1:10" x14ac:dyDescent="0.2">
      <c r="A24" s="51" t="s">
        <v>33</v>
      </c>
      <c r="B24" s="121" t="s">
        <v>94</v>
      </c>
      <c r="C24" s="67">
        <v>100</v>
      </c>
      <c r="D24" s="72"/>
      <c r="E24" s="55">
        <f>SUMIF(Payments!E:E,A24,Payments!G:G)</f>
        <v>0</v>
      </c>
      <c r="F24" s="55"/>
      <c r="G24" s="55">
        <f t="shared" si="1"/>
        <v>0</v>
      </c>
      <c r="H24" s="55"/>
      <c r="I24" s="55"/>
      <c r="J24" s="77"/>
    </row>
    <row r="25" spans="1:10" x14ac:dyDescent="0.2">
      <c r="A25" s="51" t="s">
        <v>34</v>
      </c>
      <c r="B25" s="51" t="s">
        <v>16</v>
      </c>
      <c r="C25" s="67">
        <v>100</v>
      </c>
      <c r="D25" s="72"/>
      <c r="E25" s="55">
        <f>SUMIF(Payments!E:E,A25,Payments!G:G)</f>
        <v>0</v>
      </c>
      <c r="F25" s="55"/>
      <c r="G25" s="55">
        <f t="shared" si="1"/>
        <v>0</v>
      </c>
      <c r="H25" s="55"/>
      <c r="I25" s="55"/>
      <c r="J25" s="77"/>
    </row>
    <row r="26" spans="1:10" x14ac:dyDescent="0.2">
      <c r="A26" s="51" t="s">
        <v>2</v>
      </c>
      <c r="B26" s="51" t="s">
        <v>7</v>
      </c>
      <c r="C26" s="67">
        <v>80</v>
      </c>
      <c r="D26" s="72"/>
      <c r="E26" s="55">
        <f>SUMIF(Payments!E:E,A26,Payments!G:G)</f>
        <v>0</v>
      </c>
      <c r="F26" s="55"/>
      <c r="G26" s="55">
        <f t="shared" si="1"/>
        <v>0</v>
      </c>
      <c r="H26" s="55"/>
      <c r="I26" s="55"/>
      <c r="J26" s="77"/>
    </row>
    <row r="27" spans="1:10" x14ac:dyDescent="0.2">
      <c r="A27" s="51" t="s">
        <v>60</v>
      </c>
      <c r="B27" s="51" t="s">
        <v>70</v>
      </c>
      <c r="C27" s="67">
        <v>350</v>
      </c>
      <c r="D27" s="72"/>
      <c r="E27" s="55">
        <f>SUMIF(Payments!E:E,A27,Payments!G:G)</f>
        <v>156.5</v>
      </c>
      <c r="F27" s="55"/>
      <c r="G27" s="55">
        <f t="shared" si="1"/>
        <v>156.5</v>
      </c>
      <c r="H27" s="55"/>
      <c r="I27" s="55"/>
      <c r="J27" s="77"/>
    </row>
    <row r="28" spans="1:10" x14ac:dyDescent="0.2">
      <c r="A28" s="51" t="s">
        <v>61</v>
      </c>
      <c r="B28" s="51" t="s">
        <v>53</v>
      </c>
      <c r="C28" s="67">
        <v>586</v>
      </c>
      <c r="D28" s="72"/>
      <c r="E28" s="55">
        <f>SUMIF(Payments!E:E,A28,Payments!G:G)</f>
        <v>0</v>
      </c>
      <c r="F28" s="55"/>
      <c r="G28" s="55">
        <f t="shared" si="1"/>
        <v>0</v>
      </c>
      <c r="H28" s="55"/>
      <c r="I28" s="55"/>
      <c r="J28" s="77"/>
    </row>
    <row r="29" spans="1:10" x14ac:dyDescent="0.2">
      <c r="A29" s="51" t="s">
        <v>35</v>
      </c>
      <c r="B29" s="51" t="s">
        <v>13</v>
      </c>
      <c r="C29" s="67">
        <v>60</v>
      </c>
      <c r="D29" s="72"/>
      <c r="E29" s="55">
        <f>SUMIF(Payments!E:E,A29,Payments!G:G)</f>
        <v>0</v>
      </c>
      <c r="F29" s="55"/>
      <c r="G29" s="55">
        <f t="shared" si="1"/>
        <v>0</v>
      </c>
      <c r="H29" s="55"/>
      <c r="I29" s="55"/>
      <c r="J29" s="77"/>
    </row>
    <row r="30" spans="1:10" x14ac:dyDescent="0.2">
      <c r="A30" s="51" t="s">
        <v>36</v>
      </c>
      <c r="B30" s="51" t="s">
        <v>56</v>
      </c>
      <c r="C30" s="67">
        <v>220</v>
      </c>
      <c r="D30" s="72"/>
      <c r="E30" s="55">
        <f>SUMIF(Payments!E:E,A30,Payments!G:G)</f>
        <v>0</v>
      </c>
      <c r="F30" s="55"/>
      <c r="G30" s="55">
        <f t="shared" si="1"/>
        <v>0</v>
      </c>
      <c r="H30" s="55"/>
      <c r="I30" s="55"/>
      <c r="J30" s="77"/>
    </row>
    <row r="31" spans="1:10" x14ac:dyDescent="0.2">
      <c r="A31" s="51" t="s">
        <v>62</v>
      </c>
      <c r="B31" s="51" t="s">
        <v>37</v>
      </c>
      <c r="C31" s="67">
        <v>0</v>
      </c>
      <c r="D31" s="72"/>
      <c r="E31" s="55">
        <f>SUMIF(Payments!E:E,A31,Payments!G:G)</f>
        <v>0</v>
      </c>
      <c r="F31" s="55"/>
      <c r="G31" s="55">
        <f t="shared" si="1"/>
        <v>0</v>
      </c>
      <c r="H31" s="55"/>
      <c r="I31" s="55"/>
      <c r="J31" s="77"/>
    </row>
    <row r="32" spans="1:10" x14ac:dyDescent="0.2">
      <c r="A32" s="51" t="s">
        <v>38</v>
      </c>
      <c r="B32" s="121" t="s">
        <v>92</v>
      </c>
      <c r="C32" s="67">
        <v>0</v>
      </c>
      <c r="D32" s="72"/>
      <c r="E32" s="55">
        <f>SUMIF(Payments!E:E,A32,Payments!G:G)</f>
        <v>0</v>
      </c>
      <c r="F32" s="55"/>
      <c r="G32" s="55">
        <f t="shared" si="1"/>
        <v>0</v>
      </c>
      <c r="H32" s="55"/>
      <c r="I32" s="55"/>
      <c r="J32" s="77"/>
    </row>
    <row r="33" spans="1:15" x14ac:dyDescent="0.2">
      <c r="A33" s="51" t="s">
        <v>63</v>
      </c>
      <c r="B33" s="62" t="s">
        <v>93</v>
      </c>
      <c r="C33" s="67">
        <v>1100</v>
      </c>
      <c r="D33" s="72"/>
      <c r="E33" s="107" t="s">
        <v>71</v>
      </c>
      <c r="F33" s="55">
        <f>SUMIF(Payments!E:E,A33,Payments!G:G)</f>
        <v>0</v>
      </c>
      <c r="G33" s="55">
        <f t="shared" si="1"/>
        <v>0</v>
      </c>
      <c r="H33" s="55"/>
      <c r="I33" s="55"/>
      <c r="J33" s="77"/>
    </row>
    <row r="34" spans="1:15" x14ac:dyDescent="0.2">
      <c r="A34" s="51" t="s">
        <v>64</v>
      </c>
      <c r="B34" s="121" t="s">
        <v>89</v>
      </c>
      <c r="C34" s="67">
        <v>65</v>
      </c>
      <c r="D34" s="72"/>
      <c r="E34" s="55">
        <f>SUMIF(Payments!E:E,A34,Payments!G:G)</f>
        <v>150.79</v>
      </c>
      <c r="F34" s="92"/>
      <c r="G34" s="55">
        <f t="shared" si="1"/>
        <v>150.79</v>
      </c>
      <c r="H34" s="55"/>
      <c r="I34" s="55"/>
      <c r="J34" s="77"/>
    </row>
    <row r="35" spans="1:15" x14ac:dyDescent="0.2">
      <c r="A35" s="51" t="s">
        <v>65</v>
      </c>
      <c r="B35" s="121" t="s">
        <v>90</v>
      </c>
      <c r="C35" s="67">
        <v>100</v>
      </c>
      <c r="D35" s="72"/>
      <c r="E35" s="55">
        <f>SUMIF(Payments!E:E,A35,Payments!G:G)</f>
        <v>166.1</v>
      </c>
      <c r="F35" s="92"/>
      <c r="G35" s="55">
        <f t="shared" si="1"/>
        <v>166.1</v>
      </c>
      <c r="H35" s="55"/>
      <c r="I35" s="55"/>
      <c r="J35" s="77"/>
    </row>
    <row r="36" spans="1:15" x14ac:dyDescent="0.2">
      <c r="A36" s="51" t="s">
        <v>66</v>
      </c>
      <c r="B36" s="121" t="s">
        <v>91</v>
      </c>
      <c r="C36" s="67">
        <v>300</v>
      </c>
      <c r="D36" s="72"/>
      <c r="E36" s="55">
        <f>SUMIF(Payments!E:E,A36,Payments!G:G)</f>
        <v>0</v>
      </c>
      <c r="F36" s="55"/>
      <c r="G36" s="55">
        <f t="shared" si="1"/>
        <v>0</v>
      </c>
      <c r="H36" s="55"/>
      <c r="I36" s="55"/>
      <c r="J36" s="77"/>
    </row>
    <row r="37" spans="1:15" x14ac:dyDescent="0.2">
      <c r="A37" s="51" t="s">
        <v>46</v>
      </c>
      <c r="B37" s="121" t="s">
        <v>112</v>
      </c>
      <c r="C37" s="67">
        <v>0</v>
      </c>
      <c r="D37" s="72"/>
      <c r="E37" s="55">
        <v>0</v>
      </c>
      <c r="F37" s="55"/>
      <c r="G37" s="55">
        <f t="shared" si="1"/>
        <v>0</v>
      </c>
      <c r="H37" s="55"/>
      <c r="I37" s="55"/>
      <c r="J37" s="93">
        <f>SUMIF(Payments!E:E,A37,Payments!G:G)</f>
        <v>0</v>
      </c>
    </row>
    <row r="38" spans="1:15" x14ac:dyDescent="0.2">
      <c r="B38" s="51" t="s">
        <v>5</v>
      </c>
      <c r="C38" s="67">
        <v>0</v>
      </c>
      <c r="D38" s="72"/>
      <c r="E38" s="55">
        <f>SUM(Payments!H3:H62)</f>
        <v>70.759999999999991</v>
      </c>
      <c r="F38" s="55"/>
      <c r="G38" s="55">
        <f t="shared" si="1"/>
        <v>70.759999999999991</v>
      </c>
      <c r="H38" s="55"/>
      <c r="I38" s="55"/>
      <c r="J38" s="93">
        <v>112</v>
      </c>
    </row>
    <row r="39" spans="1:15" s="54" customFormat="1" x14ac:dyDescent="0.2">
      <c r="C39" s="65">
        <f t="shared" ref="C39:G39" si="2">SUM(C16:C38)</f>
        <v>11071</v>
      </c>
      <c r="D39" s="74"/>
      <c r="E39" s="94">
        <f>SUM(E16:E38)</f>
        <v>1294.1499999999999</v>
      </c>
      <c r="F39" s="94">
        <f t="shared" si="2"/>
        <v>0</v>
      </c>
      <c r="G39" s="94">
        <f t="shared" si="2"/>
        <v>1294.1499999999999</v>
      </c>
      <c r="H39" s="94">
        <f>SUM(H16:H38)</f>
        <v>0</v>
      </c>
      <c r="I39" s="94"/>
      <c r="J39" s="95">
        <f>SUM(J16:J37)</f>
        <v>0</v>
      </c>
    </row>
    <row r="40" spans="1:15" x14ac:dyDescent="0.2">
      <c r="C40" s="67"/>
      <c r="D40" s="72"/>
      <c r="E40" s="64"/>
      <c r="F40" s="64"/>
      <c r="G40" s="64"/>
      <c r="H40" s="64"/>
      <c r="I40" s="64"/>
      <c r="J40" s="79"/>
    </row>
    <row r="41" spans="1:15" x14ac:dyDescent="0.2">
      <c r="B41" s="82" t="s">
        <v>15</v>
      </c>
      <c r="C41" s="86">
        <v>5405.45</v>
      </c>
      <c r="D41" s="87"/>
      <c r="E41" s="83">
        <v>9422.52</v>
      </c>
      <c r="F41" s="83">
        <v>0</v>
      </c>
      <c r="G41" s="83">
        <f>SUM(E41:F41)</f>
        <v>9422.52</v>
      </c>
      <c r="H41" s="83"/>
      <c r="I41" s="83"/>
      <c r="J41" s="88">
        <v>8010.1</v>
      </c>
      <c r="M41" s="63"/>
    </row>
    <row r="42" spans="1:15" x14ac:dyDescent="0.2">
      <c r="B42" s="82" t="s">
        <v>11</v>
      </c>
      <c r="C42" s="86">
        <f>C12</f>
        <v>11990</v>
      </c>
      <c r="D42" s="87"/>
      <c r="E42" s="83">
        <f>E12</f>
        <v>5635</v>
      </c>
      <c r="F42" s="83">
        <f>F12</f>
        <v>0</v>
      </c>
      <c r="G42" s="83">
        <f>SUM(E42:F42)</f>
        <v>5635</v>
      </c>
      <c r="H42" s="83"/>
      <c r="I42" s="83"/>
      <c r="J42" s="88">
        <f>J12</f>
        <v>19538.13</v>
      </c>
    </row>
    <row r="43" spans="1:15" x14ac:dyDescent="0.2">
      <c r="B43" s="82" t="s">
        <v>22</v>
      </c>
      <c r="C43" s="86">
        <f>-SUM(C39)</f>
        <v>-11071</v>
      </c>
      <c r="D43" s="87"/>
      <c r="E43" s="83">
        <f>-SUM(E39)</f>
        <v>-1294.1499999999999</v>
      </c>
      <c r="F43" s="83">
        <f>-SUM(F39)</f>
        <v>0</v>
      </c>
      <c r="G43" s="83">
        <f>SUM(E43:F43)</f>
        <v>-1294.1499999999999</v>
      </c>
      <c r="H43" s="83"/>
      <c r="I43" s="83"/>
      <c r="J43" s="88">
        <f>-SUM(J39)</f>
        <v>0</v>
      </c>
    </row>
    <row r="44" spans="1:15" x14ac:dyDescent="0.2">
      <c r="B44" s="82" t="s">
        <v>40</v>
      </c>
      <c r="C44" s="86">
        <f t="shared" ref="C44:J44" si="3">SUM(C41:C43)</f>
        <v>6324.4500000000007</v>
      </c>
      <c r="D44" s="87"/>
      <c r="E44" s="89">
        <f t="shared" si="3"/>
        <v>13763.37</v>
      </c>
      <c r="F44" s="89">
        <f t="shared" si="3"/>
        <v>0</v>
      </c>
      <c r="G44" s="89">
        <f t="shared" si="3"/>
        <v>13763.37</v>
      </c>
      <c r="H44" s="89"/>
      <c r="I44" s="83"/>
      <c r="J44" s="85">
        <f t="shared" si="3"/>
        <v>27548.230000000003</v>
      </c>
    </row>
    <row r="45" spans="1:15" x14ac:dyDescent="0.2">
      <c r="B45" s="82"/>
      <c r="C45" s="83"/>
      <c r="D45" s="84"/>
      <c r="E45" s="83"/>
      <c r="F45" s="83"/>
      <c r="G45" s="83"/>
      <c r="H45" s="83"/>
      <c r="I45" s="83"/>
      <c r="J45" s="85"/>
      <c r="L45" s="123" t="s">
        <v>76</v>
      </c>
      <c r="M45" s="123"/>
    </row>
    <row r="46" spans="1:15" x14ac:dyDescent="0.2">
      <c r="B46" s="82" t="s">
        <v>77</v>
      </c>
      <c r="C46" s="83"/>
      <c r="D46" s="84"/>
      <c r="E46" s="83"/>
      <c r="F46" s="83"/>
      <c r="G46" s="83">
        <v>13763.37</v>
      </c>
      <c r="H46" s="83"/>
      <c r="I46" s="83"/>
      <c r="J46" s="85">
        <v>27548.23</v>
      </c>
      <c r="L46" s="117">
        <f>SUM(G46-G44)</f>
        <v>0</v>
      </c>
      <c r="M46" s="117">
        <f>SUM(J46-J44)</f>
        <v>-3.637978807091713E-12</v>
      </c>
      <c r="O46" s="119" t="s">
        <v>82</v>
      </c>
    </row>
    <row r="47" spans="1:15" x14ac:dyDescent="0.2">
      <c r="C47" s="61"/>
      <c r="D47" s="75"/>
      <c r="E47" s="61"/>
      <c r="F47" s="61"/>
      <c r="G47" s="61"/>
      <c r="H47" s="61"/>
      <c r="I47" s="61"/>
      <c r="J47" s="77"/>
    </row>
    <row r="48" spans="1:15" x14ac:dyDescent="0.2">
      <c r="B48" s="59"/>
      <c r="C48" s="60"/>
      <c r="D48" s="76"/>
      <c r="E48" s="60"/>
      <c r="F48" s="60"/>
      <c r="G48" s="60"/>
      <c r="H48" s="60"/>
      <c r="I48" s="60"/>
      <c r="J48" s="78">
        <v>0</v>
      </c>
    </row>
    <row r="49" spans="2:10" x14ac:dyDescent="0.2">
      <c r="C49" s="68"/>
      <c r="D49" s="57"/>
      <c r="E49" s="57"/>
      <c r="F49" s="57"/>
      <c r="G49" s="57"/>
      <c r="H49" s="57"/>
      <c r="I49" s="57"/>
      <c r="J49" s="80"/>
    </row>
    <row r="50" spans="2:10" x14ac:dyDescent="0.2">
      <c r="B50" s="54"/>
      <c r="C50" s="68"/>
      <c r="D50" s="57"/>
      <c r="E50" s="57"/>
      <c r="F50" s="57"/>
      <c r="G50" s="57"/>
      <c r="H50" s="57"/>
      <c r="I50" s="57"/>
      <c r="J50" s="80"/>
    </row>
    <row r="51" spans="2:10" x14ac:dyDescent="0.2">
      <c r="C51" s="68"/>
      <c r="D51" s="57"/>
      <c r="E51" s="57"/>
      <c r="F51" s="57"/>
      <c r="G51" s="57"/>
      <c r="H51" s="57"/>
      <c r="I51" s="57"/>
      <c r="J51" s="80"/>
    </row>
    <row r="52" spans="2:10" x14ac:dyDescent="0.2">
      <c r="C52" s="68"/>
      <c r="D52" s="57"/>
      <c r="E52" s="57"/>
      <c r="F52" s="57"/>
      <c r="G52" s="57"/>
      <c r="H52" s="57"/>
      <c r="I52" s="57"/>
      <c r="J52" s="80"/>
    </row>
    <row r="53" spans="2:10" x14ac:dyDescent="0.2">
      <c r="C53" s="68"/>
      <c r="D53" s="57"/>
      <c r="E53" s="57"/>
      <c r="F53" s="57"/>
      <c r="G53" s="57"/>
      <c r="H53" s="57"/>
      <c r="I53" s="57"/>
      <c r="J53" s="80"/>
    </row>
    <row r="54" spans="2:10" x14ac:dyDescent="0.2">
      <c r="B54" s="58"/>
      <c r="J54" s="80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horizontalDpi="4294967293" verticalDpi="4294967293" r:id="rId1"/>
  <headerFooter>
    <oddHeader xml:space="preserve">&amp;C&amp;"Calibri,Regular"Pailton Parish Council
Receipts and Payments Account
As At 30 May
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2017-09-05T15:00:51Z</cp:lastPrinted>
  <dcterms:created xsi:type="dcterms:W3CDTF">2000-02-12T16:04:24Z</dcterms:created>
  <dcterms:modified xsi:type="dcterms:W3CDTF">2017-09-05T15:01:41Z</dcterms:modified>
</cp:coreProperties>
</file>