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eonabendall/Desktop/Pailton PC/Finance and agar/"/>
    </mc:Choice>
  </mc:AlternateContent>
  <xr:revisionPtr revIDLastSave="0" documentId="13_ncr:1_{CA9AC1B1-9CAF-AA45-87B4-0CE1B0B13948}" xr6:coauthVersionLast="47" xr6:coauthVersionMax="47" xr10:uidLastSave="{00000000-0000-0000-0000-000000000000}"/>
  <bookViews>
    <workbookView xWindow="0" yWindow="500" windowWidth="28800" windowHeight="16080" xr2:uid="{00000000-000D-0000-FFFF-FFFF00000000}"/>
  </bookViews>
  <sheets>
    <sheet name="cash book" sheetId="1" r:id="rId1"/>
    <sheet name="Half year stmt" sheetId="4" r:id="rId2"/>
    <sheet name="Budget" sheetId="3" r:id="rId3"/>
    <sheet name="bank reconciliation" sheetId="2" r:id="rId4"/>
  </sheets>
  <definedNames>
    <definedName name="_xlnm.Print_Area" localSheetId="2">Budget!$A$1:$J$30</definedName>
    <definedName name="_xlnm.Print_Area" localSheetId="0">'cash book'!$A$1:$H$66</definedName>
  </definedNam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2" i="3" l="1"/>
  <c r="K23" i="2" l="1"/>
  <c r="K11" i="2"/>
  <c r="J23" i="2"/>
  <c r="D11" i="2"/>
  <c r="K19" i="2"/>
  <c r="K15" i="2" l="1"/>
  <c r="J19" i="2"/>
  <c r="J15" i="2"/>
  <c r="I63" i="1" l="1"/>
  <c r="XFD50" i="1" l="1"/>
  <c r="D6" i="4"/>
  <c r="C6" i="4"/>
  <c r="C11" i="4" s="1"/>
  <c r="C23" i="2"/>
  <c r="D4" i="1"/>
  <c r="I54" i="1" l="1"/>
  <c r="I47" i="1"/>
  <c r="C26" i="1" l="1"/>
  <c r="I32" i="1"/>
  <c r="I26" i="1"/>
  <c r="I33" i="1" s="1"/>
  <c r="I20" i="1"/>
  <c r="I14" i="1"/>
  <c r="I9" i="1"/>
  <c r="F30" i="3"/>
  <c r="F22" i="3"/>
  <c r="C22" i="3"/>
  <c r="E6" i="2"/>
  <c r="E11" i="2" l="1"/>
  <c r="F6" i="2" s="1"/>
  <c r="F11" i="2" s="1"/>
  <c r="G6" i="2" s="1"/>
  <c r="G11" i="2" s="1"/>
  <c r="H6" i="2" s="1"/>
  <c r="H11" i="2" s="1"/>
  <c r="D19" i="2"/>
  <c r="D23" i="2" s="1"/>
  <c r="XFA40" i="1"/>
  <c r="D6" i="1"/>
  <c r="I6" i="2" l="1"/>
  <c r="I11" i="2" s="1"/>
  <c r="J6" i="2" s="1"/>
  <c r="J11" i="2" s="1"/>
  <c r="K6" i="2" s="1"/>
  <c r="E15" i="2"/>
  <c r="E19" i="2" s="1"/>
  <c r="F15" i="2" s="1"/>
  <c r="F19" i="2" s="1"/>
  <c r="G15" i="2" s="1"/>
  <c r="G19" i="2" s="1"/>
  <c r="H15" i="2" s="1"/>
  <c r="H19" i="2" s="1"/>
  <c r="I15" i="2" s="1"/>
  <c r="I19" i="2" s="1"/>
  <c r="H23" i="2" l="1"/>
  <c r="I23" i="2"/>
  <c r="G23" i="2"/>
  <c r="F23" i="2"/>
  <c r="E23" i="2"/>
  <c r="I65" i="1"/>
  <c r="D5" i="1" s="1"/>
  <c r="D9" i="1" s="1"/>
  <c r="J47" i="1"/>
</calcChain>
</file>

<file path=xl/sharedStrings.xml><?xml version="1.0" encoding="utf-8"?>
<sst xmlns="http://schemas.openxmlformats.org/spreadsheetml/2006/main" count="178" uniqueCount="154">
  <si>
    <t>Pailton Parish Council</t>
  </si>
  <si>
    <t>Treasurers' Acccount - funds b/fwd</t>
  </si>
  <si>
    <t>Expenditure Year to Date</t>
  </si>
  <si>
    <t>Income Year to Date</t>
  </si>
  <si>
    <t xml:space="preserve">Income </t>
  </si>
  <si>
    <t>Precept - 1st payment RBC</t>
  </si>
  <si>
    <t>VAT refund</t>
  </si>
  <si>
    <t xml:space="preserve">Expenditure </t>
  </si>
  <si>
    <t>Walc subscription</t>
  </si>
  <si>
    <t>N Power Street lighting</t>
  </si>
  <si>
    <t>H Denton Stacey pay</t>
  </si>
  <si>
    <t>H Denton stacey expenses</t>
  </si>
  <si>
    <t>HMRC HDS</t>
  </si>
  <si>
    <t>April</t>
  </si>
  <si>
    <t>Public works loan board</t>
  </si>
  <si>
    <t>Quiz income to white lion</t>
  </si>
  <si>
    <t>May</t>
  </si>
  <si>
    <t>Internal audit</t>
  </si>
  <si>
    <t>Income to date</t>
  </si>
  <si>
    <t>June</t>
  </si>
  <si>
    <t>BNIB - annual insurace</t>
  </si>
  <si>
    <t>HMRC Interim clerk</t>
  </si>
  <si>
    <t>2 Commune -website</t>
  </si>
  <si>
    <t>Norman Clark - baskets</t>
  </si>
  <si>
    <t>Less funds held for White Lion Project</t>
  </si>
  <si>
    <t>July</t>
  </si>
  <si>
    <t>Refund from Plunkett foundation</t>
  </si>
  <si>
    <t>Advertisement for PM</t>
  </si>
  <si>
    <t>Interim clerk's pay (6 weeks)</t>
  </si>
  <si>
    <t>August</t>
  </si>
  <si>
    <t>HMRC for interim clerk</t>
  </si>
  <si>
    <t>Interim clerk's pay for July</t>
  </si>
  <si>
    <t>Interim clerk's pay for August</t>
  </si>
  <si>
    <t>Q2 - npower</t>
  </si>
  <si>
    <t>Memory stick for pc backup</t>
  </si>
  <si>
    <t>Garden party income to white lion</t>
  </si>
  <si>
    <t>Heritage Trust - annual + upgrade</t>
  </si>
  <si>
    <t>Income</t>
  </si>
  <si>
    <t>Expenditure</t>
  </si>
  <si>
    <t>Treasurers Acccount</t>
  </si>
  <si>
    <t>B/fwd</t>
  </si>
  <si>
    <t>Transfer</t>
  </si>
  <si>
    <t>Month end total</t>
  </si>
  <si>
    <t>Bfwd</t>
  </si>
  <si>
    <t>Round the Revel</t>
  </si>
  <si>
    <t>Total funds held</t>
  </si>
  <si>
    <t>see cash book for payments awaiting approval</t>
  </si>
  <si>
    <t>Pailton Parish Council - bank reconciliation</t>
  </si>
  <si>
    <t>awaiting approval</t>
  </si>
  <si>
    <t>Reserve Account for White Lion</t>
  </si>
  <si>
    <t>b/Fwd</t>
  </si>
  <si>
    <t>Budget prepared by HDS dated March 2022</t>
  </si>
  <si>
    <t>Street Lighting</t>
  </si>
  <si>
    <t>Lamp maintenance</t>
  </si>
  <si>
    <t>White Lion electricity</t>
  </si>
  <si>
    <t>Printing stationery postage</t>
  </si>
  <si>
    <t>Web support, licences &amp; 1 email</t>
  </si>
  <si>
    <t>Comments</t>
  </si>
  <si>
    <t>Audit</t>
  </si>
  <si>
    <t>Guestimate based on doubling of current bills</t>
  </si>
  <si>
    <t>Hanging baskets</t>
  </si>
  <si>
    <t>Insurance</t>
  </si>
  <si>
    <t>Walc subs &amp; training</t>
  </si>
  <si>
    <t>Plunkett subscription</t>
  </si>
  <si>
    <t>War Memorial</t>
  </si>
  <si>
    <t>Allotments</t>
  </si>
  <si>
    <t>Amenity grass cuts</t>
  </si>
  <si>
    <t>Playing Field Rent</t>
  </si>
  <si>
    <t>Repairs and maintenance</t>
  </si>
  <si>
    <t>Heritage Trust</t>
  </si>
  <si>
    <t>Election expenses</t>
  </si>
  <si>
    <r>
      <t xml:space="preserve">now </t>
    </r>
    <r>
      <rPr>
        <b/>
        <sz val="12"/>
        <color theme="1"/>
        <rFont val="Calibri"/>
        <family val="2"/>
        <scheme val="minor"/>
      </rPr>
      <t>have</t>
    </r>
    <r>
      <rPr>
        <sz val="12"/>
        <color theme="1"/>
        <rFont val="Calibri"/>
        <family val="2"/>
        <scheme val="minor"/>
      </rPr>
      <t xml:space="preserve"> to pay daily standing charges</t>
    </r>
  </si>
  <si>
    <t xml:space="preserve">Data Protection </t>
  </si>
  <si>
    <t xml:space="preserve">New - White Lion </t>
  </si>
  <si>
    <t>PWLB repayments</t>
  </si>
  <si>
    <t xml:space="preserve">Difference in salaries paid to clerks          </t>
  </si>
  <si>
    <t>Sundries</t>
  </si>
  <si>
    <t>McAfee</t>
  </si>
  <si>
    <t xml:space="preserve">September </t>
  </si>
  <si>
    <t>Clerk's salary</t>
  </si>
  <si>
    <t>HMRC - clerk</t>
  </si>
  <si>
    <t>Difference in approach of clerks</t>
  </si>
  <si>
    <t>Clerks Salary- HDS for 2 months and LB's salary for 4 months</t>
  </si>
  <si>
    <t>Memory stick for back up</t>
  </si>
  <si>
    <t>Repair of one street light in June and another awaiting repair</t>
  </si>
  <si>
    <t>Training for David Towner</t>
  </si>
  <si>
    <t xml:space="preserve"> DD Data Protection ICO -</t>
  </si>
  <si>
    <t>monthly sub totals</t>
  </si>
  <si>
    <t>Increased to include phone box &amp; spares for defibrillator</t>
  </si>
  <si>
    <t>Allotment payment to land owners</t>
  </si>
  <si>
    <t>Wreath for Scrimshaw family</t>
  </si>
  <si>
    <t>C Downes - playing field cut</t>
  </si>
  <si>
    <t>White Lion standing charges -eon</t>
  </si>
  <si>
    <t>Playing field Safety inspection</t>
  </si>
  <si>
    <t>reimburse A Gillias for wreath &amp; frame</t>
  </si>
  <si>
    <t>Communicorp - Freedom Scroll</t>
  </si>
  <si>
    <t>PKF Littlejohn external audit</t>
  </si>
  <si>
    <t>October</t>
  </si>
  <si>
    <t>HMRC - clerk tax</t>
  </si>
  <si>
    <t>PWLB</t>
  </si>
  <si>
    <t>PWLB - white lion loan</t>
  </si>
  <si>
    <t>Walc training on footpath from March</t>
  </si>
  <si>
    <t>HDS - total - 2 months</t>
  </si>
  <si>
    <t>Street Lights inc repairs</t>
  </si>
  <si>
    <t>Anthony Collins W. L. legal advice</t>
  </si>
  <si>
    <t>Breakdown of biggest spends in 22/23</t>
  </si>
  <si>
    <t>Precept - 2nd payment RBC</t>
  </si>
  <si>
    <t>Reserved Account b/fwd on 1 April 22</t>
  </si>
  <si>
    <t>NLHF - 50% development grant</t>
  </si>
  <si>
    <t>e-on charge for white lion</t>
  </si>
  <si>
    <t xml:space="preserve">Total brought forward </t>
  </si>
  <si>
    <t>Half Year Statement 1 April 22 - 30 September 2022</t>
  </si>
  <si>
    <t>Treasurers account</t>
  </si>
  <si>
    <t>White Lion Account</t>
  </si>
  <si>
    <t>1.4.2022</t>
  </si>
  <si>
    <t>at 30.9.2022</t>
  </si>
  <si>
    <t>Approved bY chairman. T Gillias</t>
  </si>
  <si>
    <t>Funds Brought Forward</t>
  </si>
  <si>
    <t>Forecast to end November</t>
  </si>
  <si>
    <t>Street light n-power Q1 overdue 2 Aug</t>
  </si>
  <si>
    <t>November</t>
  </si>
  <si>
    <t>Defib spares</t>
  </si>
  <si>
    <t>Hi vis vests for Pailton volunteers</t>
  </si>
  <si>
    <t>KS Gardens 2022 amenity cut</t>
  </si>
  <si>
    <t>Approved new 22/23 Budget</t>
  </si>
  <si>
    <t>Provisional 23/24 budget</t>
  </si>
  <si>
    <t>assume modes rise for LB or new clerk</t>
  </si>
  <si>
    <t>asumes 10 breakdowns</t>
  </si>
  <si>
    <t>assumes modest rise - same supplier</t>
  </si>
  <si>
    <t xml:space="preserve">using proper internal audit and pKF </t>
  </si>
  <si>
    <t>will get a more accurate and competitive quote</t>
  </si>
  <si>
    <t>assume modest rise</t>
  </si>
  <si>
    <t>assumes modes rise</t>
  </si>
  <si>
    <t>colin downes cut</t>
  </si>
  <si>
    <t>assume increase</t>
  </si>
  <si>
    <t>Plunket Foundation - DD</t>
  </si>
  <si>
    <t>Street light repair 22 Lutterwork Road</t>
  </si>
  <si>
    <t>Street light repair 29 Coventry road</t>
  </si>
  <si>
    <t>e-on street light repair 38/40 lutterworth rd</t>
  </si>
  <si>
    <t>Street light repair 73 coventry road</t>
  </si>
  <si>
    <t>LB - total 6 months</t>
  </si>
  <si>
    <t>Grass cut KS and CD</t>
  </si>
  <si>
    <t>NET FUNDS FOR PAILTON PARISH COUNCIL</t>
  </si>
  <si>
    <t>Npower street lighting 17 October</t>
  </si>
  <si>
    <t>eon - standing charge Oct and November</t>
  </si>
  <si>
    <t>Current balance - total both accounts at 21 November</t>
  </si>
  <si>
    <t xml:space="preserve">draft </t>
  </si>
  <si>
    <t>allows for some mitigation payment</t>
  </si>
  <si>
    <t>Actual as at 30.10.2022</t>
  </si>
  <si>
    <t>bollards/phone box</t>
  </si>
  <si>
    <t>Need to prepare for contested election</t>
  </si>
  <si>
    <t>asume modest increase</t>
  </si>
  <si>
    <t>Development Phase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</si>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</sst>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_);[Red]\(&quot;£&quot;#,##0\)"/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sz val="12"/>
      <color theme="2" tint="-0.89999084444715716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Border="1"/>
    <xf numFmtId="0" fontId="1" fillId="0" borderId="0" xfId="0" applyFont="1"/>
    <xf numFmtId="0" fontId="0" fillId="2" borderId="0" xfId="0" applyFill="1" applyBorder="1"/>
    <xf numFmtId="0" fontId="0" fillId="3" borderId="0" xfId="0" applyFill="1" applyBorder="1"/>
    <xf numFmtId="4" fontId="0" fillId="3" borderId="0" xfId="0" applyNumberFormat="1" applyFill="1" applyBorder="1"/>
    <xf numFmtId="0" fontId="1" fillId="4" borderId="1" xfId="0" applyFont="1" applyFill="1" applyBorder="1"/>
    <xf numFmtId="0" fontId="0" fillId="4" borderId="2" xfId="0" applyFill="1" applyBorder="1"/>
    <xf numFmtId="0" fontId="0" fillId="4" borderId="3" xfId="0" applyFill="1" applyBorder="1"/>
    <xf numFmtId="0" fontId="1" fillId="4" borderId="4" xfId="0" applyFont="1" applyFill="1" applyBorder="1"/>
    <xf numFmtId="0" fontId="0" fillId="4" borderId="0" xfId="0" applyFill="1" applyBorder="1"/>
    <xf numFmtId="0" fontId="0" fillId="4" borderId="5" xfId="0" applyFill="1" applyBorder="1"/>
    <xf numFmtId="0" fontId="0" fillId="4" borderId="4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0" borderId="0" xfId="0" applyFill="1" applyBorder="1"/>
    <xf numFmtId="0" fontId="1" fillId="3" borderId="0" xfId="0" applyFont="1" applyFill="1" applyBorder="1"/>
    <xf numFmtId="43" fontId="0" fillId="4" borderId="0" xfId="1" applyFont="1" applyFill="1" applyBorder="1"/>
    <xf numFmtId="0" fontId="0" fillId="5" borderId="0" xfId="0" applyFont="1" applyFill="1"/>
    <xf numFmtId="0" fontId="0" fillId="0" borderId="0" xfId="0" applyFill="1"/>
    <xf numFmtId="43" fontId="0" fillId="3" borderId="0" xfId="1" applyFont="1" applyFill="1" applyBorder="1"/>
    <xf numFmtId="43" fontId="1" fillId="3" borderId="0" xfId="1" applyFont="1" applyFill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4" borderId="0" xfId="0" applyFill="1"/>
    <xf numFmtId="0" fontId="0" fillId="0" borderId="9" xfId="0" applyBorder="1"/>
    <xf numFmtId="0" fontId="0" fillId="6" borderId="9" xfId="0" applyFill="1" applyBorder="1"/>
    <xf numFmtId="17" fontId="0" fillId="6" borderId="9" xfId="0" applyNumberFormat="1" applyFill="1" applyBorder="1"/>
    <xf numFmtId="0" fontId="0" fillId="2" borderId="9" xfId="0" applyFill="1" applyBorder="1"/>
    <xf numFmtId="17" fontId="0" fillId="2" borderId="9" xfId="0" applyNumberFormat="1" applyFill="1" applyBorder="1"/>
    <xf numFmtId="0" fontId="1" fillId="6" borderId="9" xfId="0" applyFont="1" applyFill="1" applyBorder="1"/>
    <xf numFmtId="0" fontId="1" fillId="2" borderId="9" xfId="0" applyFont="1" applyFill="1" applyBorder="1"/>
    <xf numFmtId="43" fontId="0" fillId="6" borderId="9" xfId="1" applyFont="1" applyFill="1" applyBorder="1"/>
    <xf numFmtId="43" fontId="0" fillId="2" borderId="9" xfId="1" applyFont="1" applyFill="1" applyBorder="1"/>
    <xf numFmtId="43" fontId="0" fillId="6" borderId="0" xfId="1" applyFont="1" applyFill="1"/>
    <xf numFmtId="43" fontId="0" fillId="0" borderId="9" xfId="1" applyFont="1" applyBorder="1"/>
    <xf numFmtId="43" fontId="0" fillId="2" borderId="0" xfId="1" applyFont="1" applyFill="1"/>
    <xf numFmtId="0" fontId="7" fillId="0" borderId="0" xfId="0" applyFont="1"/>
    <xf numFmtId="0" fontId="8" fillId="0" borderId="0" xfId="0" applyFont="1"/>
    <xf numFmtId="43" fontId="0" fillId="6" borderId="0" xfId="1" applyFont="1" applyFill="1" applyBorder="1"/>
    <xf numFmtId="43" fontId="0" fillId="4" borderId="5" xfId="0" applyNumberFormat="1" applyFill="1" applyBorder="1"/>
    <xf numFmtId="0" fontId="0" fillId="0" borderId="10" xfId="0" applyBorder="1"/>
    <xf numFmtId="0" fontId="0" fillId="0" borderId="0" xfId="0" applyBorder="1" applyAlignment="1">
      <alignment horizontal="left"/>
    </xf>
    <xf numFmtId="0" fontId="0" fillId="2" borderId="10" xfId="0" applyFill="1" applyBorder="1"/>
    <xf numFmtId="0" fontId="1" fillId="2" borderId="0" xfId="0" applyFont="1" applyFill="1" applyBorder="1"/>
    <xf numFmtId="0" fontId="0" fillId="5" borderId="0" xfId="0" applyFill="1" applyBorder="1"/>
    <xf numFmtId="0" fontId="9" fillId="0" borderId="12" xfId="0" applyFont="1" applyBorder="1"/>
    <xf numFmtId="0" fontId="10" fillId="0" borderId="12" xfId="0" applyFont="1" applyBorder="1"/>
    <xf numFmtId="0" fontId="10" fillId="2" borderId="12" xfId="0" applyFont="1" applyFill="1" applyBorder="1"/>
    <xf numFmtId="0" fontId="10" fillId="0" borderId="0" xfId="0" applyFont="1" applyBorder="1"/>
    <xf numFmtId="0" fontId="10" fillId="0" borderId="10" xfId="0" applyFont="1" applyBorder="1"/>
    <xf numFmtId="0" fontId="0" fillId="7" borderId="0" xfId="0" applyFill="1"/>
    <xf numFmtId="0" fontId="1" fillId="0" borderId="0" xfId="0" applyFont="1" applyFill="1" applyBorder="1"/>
    <xf numFmtId="6" fontId="0" fillId="5" borderId="0" xfId="0" applyNumberFormat="1" applyFont="1" applyFill="1"/>
    <xf numFmtId="43" fontId="0" fillId="7" borderId="0" xfId="1" applyFont="1" applyFill="1"/>
    <xf numFmtId="0" fontId="0" fillId="6" borderId="0" xfId="0" applyFill="1"/>
    <xf numFmtId="4" fontId="1" fillId="0" borderId="0" xfId="0" applyNumberFormat="1" applyFont="1"/>
    <xf numFmtId="43" fontId="1" fillId="0" borderId="0" xfId="0" applyNumberFormat="1" applyFont="1"/>
    <xf numFmtId="43" fontId="11" fillId="3" borderId="0" xfId="1" applyFont="1" applyFill="1" applyBorder="1"/>
    <xf numFmtId="0" fontId="12" fillId="0" borderId="0" xfId="0" applyFont="1" applyAlignment="1">
      <alignment vertical="center"/>
    </xf>
    <xf numFmtId="0" fontId="0" fillId="0" borderId="0" xfId="0" applyFont="1" applyFill="1"/>
    <xf numFmtId="4" fontId="0" fillId="0" borderId="0" xfId="0" applyNumberFormat="1"/>
    <xf numFmtId="3" fontId="0" fillId="4" borderId="0" xfId="0" applyNumberFormat="1" applyFill="1"/>
    <xf numFmtId="2" fontId="0" fillId="0" borderId="9" xfId="0" applyNumberFormat="1" applyBorder="1"/>
    <xf numFmtId="0" fontId="0" fillId="0" borderId="9" xfId="0" applyFont="1" applyBorder="1"/>
    <xf numFmtId="0" fontId="0" fillId="0" borderId="9" xfId="0" applyFont="1" applyFill="1" applyBorder="1"/>
    <xf numFmtId="43" fontId="0" fillId="0" borderId="9" xfId="0" applyNumberFormat="1" applyBorder="1"/>
    <xf numFmtId="0" fontId="0" fillId="0" borderId="16" xfId="0" applyFont="1" applyFill="1" applyBorder="1"/>
    <xf numFmtId="0" fontId="1" fillId="0" borderId="14" xfId="0" applyFont="1" applyBorder="1" applyAlignment="1">
      <alignment horizontal="center"/>
    </xf>
    <xf numFmtId="2" fontId="0" fillId="0" borderId="0" xfId="0" applyNumberFormat="1"/>
    <xf numFmtId="0" fontId="0" fillId="8" borderId="0" xfId="0" applyFill="1"/>
    <xf numFmtId="43" fontId="0" fillId="8" borderId="0" xfId="0" applyNumberFormat="1" applyFill="1"/>
    <xf numFmtId="43" fontId="0" fillId="0" borderId="0" xfId="1" applyFont="1" applyFill="1" applyBorder="1"/>
    <xf numFmtId="0" fontId="0" fillId="6" borderId="0" xfId="0" applyFill="1" applyBorder="1"/>
    <xf numFmtId="0" fontId="13" fillId="0" borderId="0" xfId="0" applyFont="1"/>
    <xf numFmtId="4" fontId="8" fillId="0" borderId="0" xfId="0" applyNumberFormat="1" applyFont="1"/>
    <xf numFmtId="0" fontId="8" fillId="0" borderId="0" xfId="0" applyFont="1" applyAlignment="1">
      <alignment horizontal="right"/>
    </xf>
    <xf numFmtId="4" fontId="8" fillId="5" borderId="0" xfId="0" applyNumberFormat="1" applyFont="1" applyFill="1"/>
    <xf numFmtId="43" fontId="8" fillId="0" borderId="5" xfId="0" applyNumberFormat="1" applyFont="1" applyFill="1" applyBorder="1"/>
    <xf numFmtId="43" fontId="8" fillId="5" borderId="0" xfId="1" applyFont="1" applyFill="1"/>
    <xf numFmtId="15" fontId="0" fillId="0" borderId="0" xfId="0" applyNumberFormat="1"/>
    <xf numFmtId="3" fontId="8" fillId="0" borderId="0" xfId="0" applyNumberFormat="1" applyFont="1"/>
    <xf numFmtId="0" fontId="0" fillId="5" borderId="9" xfId="0" applyFill="1" applyBorder="1"/>
    <xf numFmtId="0" fontId="0" fillId="4" borderId="9" xfId="0" applyFill="1" applyBorder="1"/>
    <xf numFmtId="16" fontId="0" fillId="0" borderId="9" xfId="0" applyNumberFormat="1" applyBorder="1"/>
    <xf numFmtId="0" fontId="0" fillId="9" borderId="9" xfId="0" applyFill="1" applyBorder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43" fontId="0" fillId="3" borderId="17" xfId="1" applyFont="1" applyFill="1" applyBorder="1"/>
    <xf numFmtId="164" fontId="0" fillId="2" borderId="0" xfId="1" applyNumberFormat="1" applyFont="1" applyFill="1" applyBorder="1"/>
    <xf numFmtId="164" fontId="0" fillId="2" borderId="0" xfId="1" applyNumberFormat="1" applyFont="1" applyFill="1"/>
    <xf numFmtId="164" fontId="0" fillId="2" borderId="9" xfId="1" applyNumberFormat="1" applyFont="1" applyFill="1" applyBorder="1"/>
    <xf numFmtId="43" fontId="1" fillId="2" borderId="9" xfId="1" applyFont="1" applyFill="1" applyBorder="1"/>
    <xf numFmtId="43" fontId="0" fillId="2" borderId="0" xfId="0" applyNumberFormat="1" applyFill="1"/>
    <xf numFmtId="0" fontId="1" fillId="6" borderId="9" xfId="0" applyFont="1" applyFill="1" applyBorder="1" applyAlignment="1">
      <alignment horizontal="center"/>
    </xf>
    <xf numFmtId="164" fontId="0" fillId="0" borderId="0" xfId="0" applyNumberFormat="1"/>
    <xf numFmtId="4" fontId="10" fillId="2" borderId="12" xfId="0" applyNumberFormat="1" applyFont="1" applyFill="1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0" xfId="0" applyFill="1" applyBorder="1" applyAlignment="1">
      <alignment horizontal="center" wrapText="1"/>
    </xf>
    <xf numFmtId="0" fontId="0" fillId="5" borderId="11" xfId="0" applyFill="1" applyBorder="1" applyAlignment="1">
      <alignment horizontal="center" wrapText="1"/>
    </xf>
    <xf numFmtId="0" fontId="1" fillId="5" borderId="0" xfId="0" applyFont="1" applyFill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0" fillId="0" borderId="11" xfId="0" applyFont="1" applyBorder="1" applyAlignment="1">
      <alignment horizontal="right" indent="1"/>
    </xf>
    <xf numFmtId="0" fontId="0" fillId="0" borderId="12" xfId="0" applyBorder="1" applyAlignment="1">
      <alignment horizontal="right" inden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65"/>
  <sheetViews>
    <sheetView tabSelected="1" zoomScale="109" zoomScaleNormal="109" workbookViewId="0">
      <selection activeCell="A7" sqref="A7"/>
    </sheetView>
  </sheetViews>
  <sheetFormatPr baseColWidth="10" defaultRowHeight="16" x14ac:dyDescent="0.2"/>
  <cols>
    <col min="2" max="2" width="25.83203125" customWidth="1"/>
    <col min="3" max="3" width="14" customWidth="1"/>
    <col min="4" max="4" width="19.1640625" bestFit="1" customWidth="1"/>
    <col min="5" max="5" width="4.6640625" customWidth="1"/>
    <col min="7" max="7" width="21.33203125" customWidth="1"/>
    <col min="8" max="8" width="13.6640625" customWidth="1"/>
    <col min="9" max="9" width="16.6640625" bestFit="1" customWidth="1"/>
    <col min="10" max="10" width="9.83203125" customWidth="1"/>
  </cols>
  <sheetData>
    <row r="1" spans="1:9" s="24" customFormat="1" ht="24" x14ac:dyDescent="0.3">
      <c r="A1" s="23" t="s">
        <v>0</v>
      </c>
      <c r="C1" s="23" t="s">
        <v>118</v>
      </c>
      <c r="D1" s="25"/>
    </row>
    <row r="2" spans="1:9" x14ac:dyDescent="0.2">
      <c r="A2" s="16" t="s">
        <v>107</v>
      </c>
      <c r="B2" s="16"/>
      <c r="C2" s="16"/>
      <c r="D2" s="74">
        <v>3624.28</v>
      </c>
      <c r="E2" s="16"/>
      <c r="F2" s="99" t="s">
        <v>7</v>
      </c>
      <c r="G2" s="100"/>
      <c r="H2" s="101"/>
      <c r="I2" s="2" t="s">
        <v>87</v>
      </c>
    </row>
    <row r="3" spans="1:9" x14ac:dyDescent="0.2">
      <c r="A3" s="16" t="s">
        <v>1</v>
      </c>
      <c r="B3" s="16"/>
      <c r="C3" s="16"/>
      <c r="D3" s="74">
        <v>220254.32</v>
      </c>
      <c r="E3" s="16"/>
      <c r="F3" s="99" t="s">
        <v>13</v>
      </c>
      <c r="G3" s="100"/>
      <c r="H3" s="101"/>
    </row>
    <row r="4" spans="1:9" x14ac:dyDescent="0.2">
      <c r="A4" s="72" t="s">
        <v>110</v>
      </c>
      <c r="B4" s="72"/>
      <c r="C4" s="72"/>
      <c r="D4" s="73">
        <f>SUM(D2:D3)</f>
        <v>223878.6</v>
      </c>
      <c r="E4" s="16"/>
      <c r="F4" s="27" t="s">
        <v>8</v>
      </c>
      <c r="G4" s="27"/>
      <c r="H4" s="27">
        <v>-192</v>
      </c>
    </row>
    <row r="5" spans="1:9" x14ac:dyDescent="0.2">
      <c r="A5" s="4" t="s">
        <v>2</v>
      </c>
      <c r="B5" s="4"/>
      <c r="C5" s="4"/>
      <c r="D5" s="60">
        <f>+I65</f>
        <v>-39423.98000000001</v>
      </c>
      <c r="E5" s="16"/>
      <c r="F5" s="27" t="s">
        <v>9</v>
      </c>
      <c r="G5" s="27"/>
      <c r="H5" s="84">
        <v>-415.34</v>
      </c>
    </row>
    <row r="6" spans="1:9" x14ac:dyDescent="0.2">
      <c r="A6" s="4" t="s">
        <v>3</v>
      </c>
      <c r="B6" s="4"/>
      <c r="C6" s="4"/>
      <c r="D6" s="21">
        <f>+C26</f>
        <v>56001.42</v>
      </c>
      <c r="E6" s="16"/>
      <c r="F6" s="27" t="s">
        <v>10</v>
      </c>
      <c r="G6" s="27"/>
      <c r="H6" s="27">
        <v>-563.36</v>
      </c>
    </row>
    <row r="7" spans="1:9" x14ac:dyDescent="0.2">
      <c r="A7" s="4" t="s">
        <v>145</v>
      </c>
      <c r="B7" s="4"/>
      <c r="C7" s="4"/>
      <c r="D7" s="90">
        <v>245601.1</v>
      </c>
      <c r="E7" s="16"/>
      <c r="F7" s="27" t="s">
        <v>11</v>
      </c>
      <c r="G7" s="27"/>
      <c r="H7" s="27">
        <v>-12.66</v>
      </c>
    </row>
    <row r="8" spans="1:9" x14ac:dyDescent="0.2">
      <c r="A8" s="4" t="s">
        <v>24</v>
      </c>
      <c r="B8" s="4"/>
      <c r="C8" s="4"/>
      <c r="D8" s="21">
        <v>-229760.35</v>
      </c>
      <c r="E8" s="16"/>
      <c r="F8" s="27" t="s">
        <v>12</v>
      </c>
      <c r="G8" s="27"/>
      <c r="H8" s="27">
        <v>-140.80000000000001</v>
      </c>
    </row>
    <row r="9" spans="1:9" x14ac:dyDescent="0.2">
      <c r="A9" s="17" t="s">
        <v>142</v>
      </c>
      <c r="B9" s="17"/>
      <c r="C9" s="17"/>
      <c r="D9" s="22">
        <f>SUM(D7:D8)</f>
        <v>15840.75</v>
      </c>
      <c r="E9" s="16"/>
      <c r="F9" s="27" t="s">
        <v>14</v>
      </c>
      <c r="G9" s="27"/>
      <c r="H9" s="37">
        <v>-12468.26</v>
      </c>
      <c r="I9">
        <f>SUM(H4:H9)</f>
        <v>-13792.42</v>
      </c>
    </row>
    <row r="10" spans="1:9" x14ac:dyDescent="0.2">
      <c r="A10" s="4"/>
      <c r="B10" s="4"/>
      <c r="C10" s="4"/>
      <c r="D10" s="5"/>
      <c r="E10" s="16"/>
      <c r="F10" s="99" t="s">
        <v>16</v>
      </c>
      <c r="G10" s="100"/>
      <c r="H10" s="101"/>
    </row>
    <row r="11" spans="1:9" ht="17" thickBot="1" x14ac:dyDescent="0.25">
      <c r="F11" s="27" t="s">
        <v>10</v>
      </c>
      <c r="G11" s="27"/>
      <c r="H11" s="27">
        <v>-717.71</v>
      </c>
      <c r="I11" s="16"/>
    </row>
    <row r="12" spans="1:9" x14ac:dyDescent="0.2">
      <c r="A12" s="6" t="s">
        <v>4</v>
      </c>
      <c r="B12" s="7"/>
      <c r="C12" s="7" t="s">
        <v>18</v>
      </c>
      <c r="D12" s="8"/>
      <c r="F12" s="27" t="s">
        <v>11</v>
      </c>
      <c r="G12" s="27"/>
      <c r="H12" s="27">
        <v>-12.66</v>
      </c>
      <c r="I12" s="16"/>
    </row>
    <row r="13" spans="1:9" x14ac:dyDescent="0.2">
      <c r="A13" s="9"/>
      <c r="B13" s="10"/>
      <c r="C13" s="10"/>
      <c r="D13" s="11"/>
      <c r="F13" s="27" t="s">
        <v>12</v>
      </c>
      <c r="G13" s="27"/>
      <c r="H13" s="27">
        <v>-193.95</v>
      </c>
      <c r="I13" s="20"/>
    </row>
    <row r="14" spans="1:9" x14ac:dyDescent="0.2">
      <c r="A14" s="12" t="s">
        <v>5</v>
      </c>
      <c r="B14" s="10"/>
      <c r="C14" s="18">
        <v>7870</v>
      </c>
      <c r="D14" s="11"/>
      <c r="F14" s="27" t="s">
        <v>17</v>
      </c>
      <c r="G14" s="27"/>
      <c r="H14" s="27">
        <v>-72</v>
      </c>
      <c r="I14">
        <f>SUM(H11:H14)</f>
        <v>-996.31999999999994</v>
      </c>
    </row>
    <row r="15" spans="1:9" x14ac:dyDescent="0.2">
      <c r="A15" s="53" t="s">
        <v>106</v>
      </c>
      <c r="B15" s="53"/>
      <c r="C15" s="56">
        <v>7870</v>
      </c>
      <c r="D15" s="42"/>
      <c r="F15" s="99" t="s">
        <v>19</v>
      </c>
      <c r="G15" s="100"/>
      <c r="H15" s="101"/>
    </row>
    <row r="16" spans="1:9" x14ac:dyDescent="0.2">
      <c r="A16" s="12" t="s">
        <v>6</v>
      </c>
      <c r="B16" s="10"/>
      <c r="C16" s="18">
        <v>2966.45</v>
      </c>
      <c r="D16" s="11"/>
      <c r="F16" s="27" t="s">
        <v>23</v>
      </c>
      <c r="G16" s="27"/>
      <c r="H16" s="27">
        <v>-120</v>
      </c>
    </row>
    <row r="17" spans="1:18" x14ac:dyDescent="0.2">
      <c r="A17" s="12" t="s">
        <v>15</v>
      </c>
      <c r="B17" s="10"/>
      <c r="C17" s="18">
        <v>155.36000000000001</v>
      </c>
      <c r="D17" s="11"/>
      <c r="F17" s="27" t="s">
        <v>20</v>
      </c>
      <c r="G17" s="27"/>
      <c r="H17" s="27">
        <v>-955.81</v>
      </c>
    </row>
    <row r="18" spans="1:18" x14ac:dyDescent="0.2">
      <c r="A18" s="12" t="s">
        <v>15</v>
      </c>
      <c r="B18" s="10"/>
      <c r="C18" s="18">
        <v>239.76</v>
      </c>
      <c r="D18" s="11"/>
      <c r="F18" s="27" t="s">
        <v>28</v>
      </c>
      <c r="G18" s="27"/>
      <c r="H18" s="27">
        <v>-335.3</v>
      </c>
    </row>
    <row r="19" spans="1:18" x14ac:dyDescent="0.2">
      <c r="A19" s="12" t="s">
        <v>26</v>
      </c>
      <c r="B19" s="10"/>
      <c r="C19" s="18">
        <v>240</v>
      </c>
      <c r="D19" s="11"/>
      <c r="F19" s="27" t="s">
        <v>21</v>
      </c>
      <c r="G19" s="27"/>
      <c r="H19" s="27">
        <v>-83.8</v>
      </c>
    </row>
    <row r="20" spans="1:18" x14ac:dyDescent="0.2">
      <c r="A20" s="12" t="s">
        <v>15</v>
      </c>
      <c r="B20" s="10"/>
      <c r="C20" s="26">
        <v>118.52</v>
      </c>
      <c r="D20" s="11"/>
      <c r="F20" s="27" t="s">
        <v>22</v>
      </c>
      <c r="G20" s="27"/>
      <c r="H20" s="27">
        <v>-552</v>
      </c>
      <c r="I20">
        <f>SUM(H16:H20)</f>
        <v>-2046.9099999999999</v>
      </c>
    </row>
    <row r="21" spans="1:18" x14ac:dyDescent="0.2">
      <c r="A21" s="12" t="s">
        <v>15</v>
      </c>
      <c r="B21" s="10"/>
      <c r="C21" s="10">
        <v>188.9</v>
      </c>
      <c r="D21" s="42"/>
      <c r="F21" s="99" t="s">
        <v>25</v>
      </c>
      <c r="G21" s="100"/>
      <c r="H21" s="101"/>
    </row>
    <row r="22" spans="1:18" x14ac:dyDescent="0.2">
      <c r="A22" s="12" t="s">
        <v>35</v>
      </c>
      <c r="B22" s="10"/>
      <c r="C22" s="18">
        <v>1015.03</v>
      </c>
      <c r="D22" s="11"/>
      <c r="F22" s="27" t="s">
        <v>86</v>
      </c>
      <c r="G22" s="27"/>
      <c r="H22" s="27">
        <v>-35</v>
      </c>
    </row>
    <row r="23" spans="1:18" x14ac:dyDescent="0.2">
      <c r="A23" s="12" t="s">
        <v>90</v>
      </c>
      <c r="B23" s="10"/>
      <c r="C23" s="10">
        <v>50</v>
      </c>
      <c r="D23" s="42"/>
      <c r="F23" s="27" t="s">
        <v>31</v>
      </c>
      <c r="G23" s="27"/>
      <c r="H23" s="65">
        <v>-224.72</v>
      </c>
      <c r="L23" s="71"/>
    </row>
    <row r="24" spans="1:18" ht="16" customHeight="1" x14ac:dyDescent="0.2">
      <c r="A24" s="12" t="s">
        <v>15</v>
      </c>
      <c r="B24" s="10"/>
      <c r="C24" s="26">
        <v>62.4</v>
      </c>
      <c r="D24" s="42"/>
      <c r="F24" s="27" t="s">
        <v>21</v>
      </c>
      <c r="G24" s="27"/>
      <c r="H24" s="27">
        <v>-56</v>
      </c>
      <c r="R24" s="61"/>
    </row>
    <row r="25" spans="1:18" x14ac:dyDescent="0.2">
      <c r="A25" s="26" t="s">
        <v>108</v>
      </c>
      <c r="B25" s="10"/>
      <c r="C25" s="64">
        <v>35225</v>
      </c>
      <c r="D25" s="11"/>
      <c r="F25" s="27" t="s">
        <v>27</v>
      </c>
      <c r="G25" s="27"/>
      <c r="H25" s="27">
        <v>-228</v>
      </c>
    </row>
    <row r="26" spans="1:18" x14ac:dyDescent="0.2">
      <c r="A26" s="12"/>
      <c r="B26" s="10"/>
      <c r="C26" s="18">
        <f>SUM(C14:C25)</f>
        <v>56001.42</v>
      </c>
      <c r="D26" s="11"/>
      <c r="F26" s="27" t="s">
        <v>119</v>
      </c>
      <c r="G26" s="27"/>
      <c r="H26" s="84">
        <v>-335.25</v>
      </c>
      <c r="I26">
        <f>SUM(H22:H26)</f>
        <v>-878.97</v>
      </c>
    </row>
    <row r="27" spans="1:18" x14ac:dyDescent="0.2">
      <c r="A27" s="12"/>
      <c r="B27" s="10"/>
      <c r="C27" s="10"/>
      <c r="D27" s="11"/>
      <c r="F27" s="99" t="s">
        <v>29</v>
      </c>
      <c r="G27" s="100"/>
      <c r="H27" s="101"/>
      <c r="M27" s="1"/>
      <c r="N27" s="16"/>
    </row>
    <row r="28" spans="1:18" x14ac:dyDescent="0.2">
      <c r="A28" s="12"/>
      <c r="B28" s="10"/>
      <c r="C28" s="10"/>
      <c r="D28" s="11"/>
      <c r="F28" s="66" t="s">
        <v>44</v>
      </c>
      <c r="G28" s="27"/>
      <c r="H28" s="27">
        <v>-200</v>
      </c>
      <c r="M28" s="1"/>
      <c r="N28" s="16"/>
    </row>
    <row r="29" spans="1:18" x14ac:dyDescent="0.2">
      <c r="A29" s="12"/>
      <c r="B29" s="10"/>
      <c r="C29" s="10"/>
      <c r="D29" s="11"/>
      <c r="F29" s="27" t="s">
        <v>32</v>
      </c>
      <c r="G29" s="27"/>
      <c r="H29" s="27">
        <v>-291.2</v>
      </c>
      <c r="M29" s="1"/>
      <c r="N29" s="16"/>
    </row>
    <row r="30" spans="1:18" ht="17" thickBot="1" x14ac:dyDescent="0.25">
      <c r="A30" s="13"/>
      <c r="B30" s="14"/>
      <c r="C30" s="14"/>
      <c r="D30" s="15"/>
      <c r="F30" s="27" t="s">
        <v>30</v>
      </c>
      <c r="G30" s="27"/>
      <c r="H30" s="27">
        <v>-72.8</v>
      </c>
      <c r="M30" s="1"/>
      <c r="N30" s="1"/>
    </row>
    <row r="31" spans="1:18" x14ac:dyDescent="0.2">
      <c r="F31" s="27" t="s">
        <v>33</v>
      </c>
      <c r="G31" s="86">
        <v>44797</v>
      </c>
      <c r="H31" s="84">
        <v>-333.35</v>
      </c>
      <c r="M31" s="1"/>
      <c r="N31" s="1"/>
    </row>
    <row r="32" spans="1:18" x14ac:dyDescent="0.2">
      <c r="B32" s="19"/>
      <c r="C32" s="55"/>
      <c r="F32" s="27" t="s">
        <v>34</v>
      </c>
      <c r="G32" s="27"/>
      <c r="H32" s="27">
        <v>-21.99</v>
      </c>
      <c r="I32">
        <f>SUM(H28:H32)</f>
        <v>-919.34</v>
      </c>
      <c r="M32" s="1"/>
      <c r="N32" s="1"/>
    </row>
    <row r="33" spans="2:14 16381:16381" x14ac:dyDescent="0.2">
      <c r="F33" s="99" t="s">
        <v>78</v>
      </c>
      <c r="G33" s="100"/>
      <c r="H33" s="101"/>
      <c r="I33">
        <f>SUM(I26:I32)</f>
        <v>-1798.31</v>
      </c>
      <c r="M33" s="1"/>
      <c r="N33" s="1"/>
    </row>
    <row r="34" spans="2:14 16381:16381" x14ac:dyDescent="0.2">
      <c r="B34" s="46" t="s">
        <v>105</v>
      </c>
      <c r="C34" s="46"/>
      <c r="F34" s="27" t="s">
        <v>92</v>
      </c>
      <c r="G34" s="27"/>
      <c r="H34" s="27">
        <v>-69.349999999999994</v>
      </c>
      <c r="M34" s="1"/>
      <c r="N34" s="1"/>
    </row>
    <row r="35" spans="2:14 16381:16381" x14ac:dyDescent="0.2">
      <c r="B35" s="3" t="s">
        <v>100</v>
      </c>
      <c r="C35" s="91">
        <v>24933</v>
      </c>
      <c r="F35" s="27" t="s">
        <v>79</v>
      </c>
      <c r="G35" s="27"/>
      <c r="H35" s="27">
        <v>-291.2</v>
      </c>
    </row>
    <row r="36" spans="2:14 16381:16381" x14ac:dyDescent="0.2">
      <c r="B36" s="3" t="s">
        <v>102</v>
      </c>
      <c r="C36" s="91">
        <v>1641</v>
      </c>
      <c r="F36" s="27" t="s">
        <v>80</v>
      </c>
      <c r="G36" s="27"/>
      <c r="H36" s="27">
        <v>-72.8</v>
      </c>
    </row>
    <row r="37" spans="2:14 16381:16381" x14ac:dyDescent="0.2">
      <c r="B37" s="3" t="s">
        <v>140</v>
      </c>
      <c r="C37" s="91">
        <v>2156</v>
      </c>
      <c r="D37" s="97"/>
      <c r="F37" s="27" t="s">
        <v>85</v>
      </c>
      <c r="G37" s="27"/>
      <c r="H37" s="27">
        <v>-36</v>
      </c>
    </row>
    <row r="38" spans="2:14 16381:16381" x14ac:dyDescent="0.2">
      <c r="B38" s="3" t="s">
        <v>103</v>
      </c>
      <c r="C38" s="91">
        <v>1622.43</v>
      </c>
      <c r="F38" s="27" t="s">
        <v>139</v>
      </c>
      <c r="G38" s="27"/>
      <c r="H38" s="85">
        <v>-57.6</v>
      </c>
    </row>
    <row r="39" spans="2:14 16381:16381" x14ac:dyDescent="0.2">
      <c r="B39" s="3" t="s">
        <v>61</v>
      </c>
      <c r="C39" s="92">
        <v>955</v>
      </c>
      <c r="F39" s="27" t="s">
        <v>89</v>
      </c>
      <c r="G39" s="27"/>
      <c r="H39" s="27">
        <v>-50</v>
      </c>
    </row>
    <row r="40" spans="2:14 16381:16381" x14ac:dyDescent="0.2">
      <c r="B40" s="3" t="s">
        <v>141</v>
      </c>
      <c r="C40" s="93">
        <v>2470</v>
      </c>
      <c r="F40" s="27" t="s">
        <v>109</v>
      </c>
      <c r="G40" s="27"/>
      <c r="H40" s="27">
        <v>-25</v>
      </c>
      <c r="XFA40">
        <f>SUM(A40:XEZ40)</f>
        <v>2445</v>
      </c>
    </row>
    <row r="41" spans="2:14 16381:16381" x14ac:dyDescent="0.2">
      <c r="C41" s="20"/>
      <c r="F41" s="67" t="s">
        <v>94</v>
      </c>
      <c r="G41" s="67"/>
      <c r="H41" s="67">
        <v>-96</v>
      </c>
      <c r="I41" s="62"/>
      <c r="J41" s="62"/>
    </row>
    <row r="42" spans="2:14 16381:16381" x14ac:dyDescent="0.2">
      <c r="C42" s="20"/>
      <c r="F42" s="67" t="s">
        <v>91</v>
      </c>
      <c r="G42" s="27"/>
      <c r="H42" s="67">
        <v>-470</v>
      </c>
    </row>
    <row r="43" spans="2:14 16381:16381" x14ac:dyDescent="0.2">
      <c r="F43" s="67" t="s">
        <v>36</v>
      </c>
      <c r="G43" s="27"/>
      <c r="H43" s="67">
        <v>-100</v>
      </c>
    </row>
    <row r="44" spans="2:14 16381:16381" x14ac:dyDescent="0.2">
      <c r="F44" s="67" t="s">
        <v>93</v>
      </c>
      <c r="G44" s="27"/>
      <c r="H44" s="67">
        <v>-92.4</v>
      </c>
    </row>
    <row r="45" spans="2:14 16381:16381" x14ac:dyDescent="0.2">
      <c r="F45" s="67" t="s">
        <v>95</v>
      </c>
      <c r="G45" s="27"/>
      <c r="H45" s="67">
        <v>-108.66</v>
      </c>
    </row>
    <row r="46" spans="2:14 16381:16381" x14ac:dyDescent="0.2">
      <c r="F46" s="67" t="s">
        <v>104</v>
      </c>
      <c r="G46" s="27"/>
      <c r="H46" s="67">
        <v>-600</v>
      </c>
    </row>
    <row r="47" spans="2:14 16381:16381" x14ac:dyDescent="0.2">
      <c r="F47" s="67" t="s">
        <v>96</v>
      </c>
      <c r="G47" s="27"/>
      <c r="H47" s="67">
        <v>-360</v>
      </c>
      <c r="I47">
        <f>SUM(H34:H47)</f>
        <v>-2429.0100000000002</v>
      </c>
      <c r="J47">
        <f>SUM(I4:I47)</f>
        <v>-22861.280000000006</v>
      </c>
    </row>
    <row r="48" spans="2:14 16381:16381" x14ac:dyDescent="0.2">
      <c r="F48" s="99" t="s">
        <v>97</v>
      </c>
      <c r="G48" s="100"/>
      <c r="H48" s="101"/>
    </row>
    <row r="49" spans="6:9 16384:16384" x14ac:dyDescent="0.2">
      <c r="F49" s="69" t="s">
        <v>101</v>
      </c>
      <c r="G49" s="70"/>
      <c r="H49" s="27">
        <v>-18</v>
      </c>
    </row>
    <row r="50" spans="6:9 16384:16384" x14ac:dyDescent="0.2">
      <c r="F50" s="67" t="s">
        <v>79</v>
      </c>
      <c r="G50" s="27"/>
      <c r="H50" s="27">
        <v>-291.2</v>
      </c>
      <c r="XFD50">
        <f>SUM(A50:XFC50)</f>
        <v>-291.2</v>
      </c>
    </row>
    <row r="51" spans="6:9 16384:16384" x14ac:dyDescent="0.2">
      <c r="F51" s="67" t="s">
        <v>98</v>
      </c>
      <c r="G51" s="27"/>
      <c r="H51" s="27">
        <v>-72.8</v>
      </c>
    </row>
    <row r="52" spans="6:9 16384:16384" x14ac:dyDescent="0.2">
      <c r="F52" s="67" t="s">
        <v>99</v>
      </c>
      <c r="G52" s="27"/>
      <c r="H52" s="68">
        <v>-12486.26</v>
      </c>
    </row>
    <row r="53" spans="6:9 16384:16384" x14ac:dyDescent="0.2">
      <c r="F53" s="67" t="s">
        <v>138</v>
      </c>
      <c r="G53" s="27"/>
      <c r="H53" s="85">
        <v>-57.6</v>
      </c>
    </row>
    <row r="54" spans="6:9 16384:16384" x14ac:dyDescent="0.2">
      <c r="F54" s="66" t="s">
        <v>143</v>
      </c>
      <c r="G54" s="27"/>
      <c r="H54" s="87">
        <v>-308.08999999999997</v>
      </c>
      <c r="I54">
        <f>SUM(H50:H54)</f>
        <v>-13215.95</v>
      </c>
    </row>
    <row r="55" spans="6:9 16384:16384" x14ac:dyDescent="0.2">
      <c r="F55" s="102" t="s">
        <v>120</v>
      </c>
      <c r="G55" s="102"/>
      <c r="H55" s="102"/>
    </row>
    <row r="56" spans="6:9 16384:16384" x14ac:dyDescent="0.2">
      <c r="F56" s="27" t="s">
        <v>79</v>
      </c>
      <c r="G56" s="27"/>
      <c r="H56" s="27">
        <v>-291.8</v>
      </c>
    </row>
    <row r="57" spans="6:9 16384:16384" x14ac:dyDescent="0.2">
      <c r="F57" s="27" t="s">
        <v>98</v>
      </c>
      <c r="G57" s="27"/>
      <c r="H57" s="27">
        <v>-72.8</v>
      </c>
    </row>
    <row r="58" spans="6:9 16384:16384" x14ac:dyDescent="0.2">
      <c r="F58" s="27" t="s">
        <v>121</v>
      </c>
      <c r="G58" s="27"/>
      <c r="H58" s="27">
        <v>-412.8</v>
      </c>
    </row>
    <row r="59" spans="6:9 16384:16384" x14ac:dyDescent="0.2">
      <c r="F59" s="27" t="s">
        <v>122</v>
      </c>
      <c r="G59" s="27"/>
      <c r="H59" s="27">
        <v>-65</v>
      </c>
    </row>
    <row r="60" spans="6:9 16384:16384" x14ac:dyDescent="0.2">
      <c r="F60" s="27" t="s">
        <v>123</v>
      </c>
      <c r="G60" s="27"/>
      <c r="H60" s="27">
        <v>-2100</v>
      </c>
    </row>
    <row r="61" spans="6:9 16384:16384" x14ac:dyDescent="0.2">
      <c r="F61" s="27" t="s">
        <v>144</v>
      </c>
      <c r="G61" s="27"/>
      <c r="H61" s="27">
        <v>-49.15</v>
      </c>
    </row>
    <row r="62" spans="6:9 16384:16384" x14ac:dyDescent="0.2">
      <c r="F62" s="27" t="s">
        <v>135</v>
      </c>
      <c r="G62" s="27"/>
      <c r="H62" s="27">
        <v>-240</v>
      </c>
    </row>
    <row r="63" spans="6:9 16384:16384" x14ac:dyDescent="0.2">
      <c r="F63" s="27" t="s">
        <v>136</v>
      </c>
      <c r="G63" s="27"/>
      <c r="H63" s="85">
        <v>-57.6</v>
      </c>
      <c r="I63">
        <f>SUM(H56:H64)</f>
        <v>-3346.75</v>
      </c>
    </row>
    <row r="64" spans="6:9 16384:16384" x14ac:dyDescent="0.2">
      <c r="F64" s="27" t="s">
        <v>137</v>
      </c>
      <c r="G64" s="27"/>
      <c r="H64" s="85">
        <v>-57.6</v>
      </c>
    </row>
    <row r="65" spans="9:9" x14ac:dyDescent="0.2">
      <c r="I65">
        <f>SUM(I8:I64)</f>
        <v>-39423.98000000001</v>
      </c>
    </row>
  </sheetData>
  <mergeCells count="9">
    <mergeCell ref="F2:H2"/>
    <mergeCell ref="F3:H3"/>
    <mergeCell ref="F10:H10"/>
    <mergeCell ref="F15:H15"/>
    <mergeCell ref="F55:H55"/>
    <mergeCell ref="F21:H21"/>
    <mergeCell ref="F27:H27"/>
    <mergeCell ref="F33:H33"/>
    <mergeCell ref="F48:H48"/>
  </mergeCells>
  <phoneticPr fontId="3" type="noConversion"/>
  <pageMargins left="0.7" right="0.7" top="0.75" bottom="0.75" header="0.3" footer="0.3"/>
  <pageSetup paperSize="9" scale="68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8E8B9-F2C5-BC40-A530-2E800EB56633}">
  <dimension ref="A1:G20"/>
  <sheetViews>
    <sheetView workbookViewId="0">
      <selection sqref="A1:H26"/>
    </sheetView>
  </sheetViews>
  <sheetFormatPr baseColWidth="10" defaultRowHeight="16" x14ac:dyDescent="0.2"/>
  <cols>
    <col min="2" max="2" width="27" bestFit="1" customWidth="1"/>
    <col min="3" max="3" width="26.1640625" bestFit="1" customWidth="1"/>
    <col min="4" max="4" width="22.5" customWidth="1"/>
    <col min="5" max="5" width="11.5" bestFit="1" customWidth="1"/>
    <col min="6" max="6" width="18.83203125" customWidth="1"/>
  </cols>
  <sheetData>
    <row r="1" spans="1:7" ht="21" x14ac:dyDescent="0.25">
      <c r="A1" s="76" t="s">
        <v>111</v>
      </c>
      <c r="B1" s="40"/>
      <c r="C1" s="40"/>
      <c r="D1" s="40"/>
      <c r="E1" s="40"/>
    </row>
    <row r="2" spans="1:7" ht="21" x14ac:dyDescent="0.25">
      <c r="A2" s="40"/>
      <c r="B2" s="40"/>
      <c r="C2" s="40"/>
      <c r="D2" s="40"/>
      <c r="E2" s="40"/>
      <c r="G2" s="63"/>
    </row>
    <row r="3" spans="1:7" ht="21" x14ac:dyDescent="0.25">
      <c r="A3" s="40"/>
      <c r="B3" s="40" t="s">
        <v>117</v>
      </c>
      <c r="C3" s="40" t="s">
        <v>114</v>
      </c>
      <c r="D3" s="40" t="s">
        <v>115</v>
      </c>
      <c r="E3" s="40"/>
      <c r="G3" s="63"/>
    </row>
    <row r="4" spans="1:7" ht="21" x14ac:dyDescent="0.25">
      <c r="A4" s="40"/>
      <c r="B4" s="40" t="s">
        <v>112</v>
      </c>
      <c r="C4" s="40">
        <v>220254.32</v>
      </c>
      <c r="D4" s="77">
        <v>50905.84</v>
      </c>
      <c r="E4" s="40"/>
    </row>
    <row r="5" spans="1:7" ht="21" x14ac:dyDescent="0.25">
      <c r="A5" s="40"/>
      <c r="B5" s="40" t="s">
        <v>113</v>
      </c>
      <c r="C5" s="40">
        <v>3624.28</v>
      </c>
      <c r="D5" s="78">
        <v>172686.21</v>
      </c>
      <c r="E5" s="40"/>
    </row>
    <row r="6" spans="1:7" ht="21" x14ac:dyDescent="0.25">
      <c r="A6" s="40"/>
      <c r="B6" s="40" t="s">
        <v>45</v>
      </c>
      <c r="C6" s="40">
        <f>SUM(C4:C5)</f>
        <v>223878.6</v>
      </c>
      <c r="D6" s="79">
        <f>SUM(D4:D5)</f>
        <v>223592.05</v>
      </c>
      <c r="E6" s="40"/>
    </row>
    <row r="7" spans="1:7" ht="21" x14ac:dyDescent="0.25">
      <c r="A7" s="40"/>
      <c r="B7" s="40"/>
      <c r="C7" s="40"/>
      <c r="D7" s="40"/>
      <c r="E7" s="40"/>
    </row>
    <row r="8" spans="1:7" ht="21" x14ac:dyDescent="0.25">
      <c r="A8" s="40"/>
      <c r="B8" s="40" t="s">
        <v>4</v>
      </c>
      <c r="C8" s="40">
        <v>20776.419999999998</v>
      </c>
      <c r="D8" s="83"/>
      <c r="E8" s="80"/>
    </row>
    <row r="9" spans="1:7" ht="21" x14ac:dyDescent="0.25">
      <c r="A9" s="40"/>
      <c r="B9" s="40" t="s">
        <v>38</v>
      </c>
      <c r="C9" s="40">
        <v>-21062.97</v>
      </c>
      <c r="D9" s="77"/>
      <c r="E9" s="40"/>
    </row>
    <row r="10" spans="1:7" ht="21" x14ac:dyDescent="0.25">
      <c r="A10" s="40"/>
      <c r="B10" s="40"/>
      <c r="C10" s="40"/>
      <c r="D10" s="40"/>
      <c r="E10" s="40"/>
    </row>
    <row r="11" spans="1:7" ht="21" x14ac:dyDescent="0.25">
      <c r="A11" s="40"/>
      <c r="B11" s="40" t="s">
        <v>45</v>
      </c>
      <c r="C11" s="81">
        <f>SUM(C6:C9)</f>
        <v>223592.05000000002</v>
      </c>
      <c r="D11" s="40"/>
      <c r="E11" s="40"/>
    </row>
    <row r="12" spans="1:7" ht="21" x14ac:dyDescent="0.25">
      <c r="A12" s="40"/>
      <c r="B12" s="40"/>
      <c r="C12" s="40"/>
      <c r="D12" s="40"/>
      <c r="E12" s="40"/>
    </row>
    <row r="19" spans="1:2" x14ac:dyDescent="0.2">
      <c r="A19" t="s">
        <v>116</v>
      </c>
    </row>
    <row r="20" spans="1:2" x14ac:dyDescent="0.2">
      <c r="B20" s="82">
        <v>44858</v>
      </c>
    </row>
  </sheetData>
  <pageMargins left="0.7" right="0.7" top="0.75" bottom="0.75" header="0.3" footer="0.3"/>
  <pageSetup paperSize="9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9C2CB-CCAA-F340-AA0A-B66FEBC1DBA8}">
  <sheetPr>
    <pageSetUpPr fitToPage="1"/>
  </sheetPr>
  <dimension ref="A1:L53"/>
  <sheetViews>
    <sheetView topLeftCell="B10" zoomScale="180" zoomScaleNormal="120" workbookViewId="0">
      <selection activeCell="K11" sqref="K11"/>
    </sheetView>
  </sheetViews>
  <sheetFormatPr baseColWidth="10" defaultRowHeight="16" x14ac:dyDescent="0.2"/>
  <cols>
    <col min="1" max="1" width="15.6640625" customWidth="1"/>
    <col min="2" max="2" width="29.6640625" customWidth="1"/>
    <col min="5" max="5" width="19.5" style="52" bestFit="1" customWidth="1"/>
    <col min="6" max="6" width="13.6640625" bestFit="1" customWidth="1"/>
    <col min="7" max="7" width="0.33203125" hidden="1" customWidth="1"/>
    <col min="8" max="8" width="0.1640625" hidden="1" customWidth="1"/>
    <col min="9" max="9" width="0.5" hidden="1" customWidth="1"/>
    <col min="10" max="10" width="10.83203125" hidden="1" customWidth="1"/>
    <col min="11" max="11" width="17.1640625" customWidth="1"/>
  </cols>
  <sheetData>
    <row r="1" spans="1:12" ht="44" customHeight="1" x14ac:dyDescent="0.2">
      <c r="A1" s="2" t="s">
        <v>38</v>
      </c>
      <c r="B1" s="2"/>
      <c r="C1" s="109" t="s">
        <v>51</v>
      </c>
      <c r="D1" s="109"/>
      <c r="E1" s="48" t="s">
        <v>148</v>
      </c>
      <c r="F1" s="88" t="s">
        <v>124</v>
      </c>
      <c r="G1" s="103" t="s">
        <v>57</v>
      </c>
      <c r="H1" s="104"/>
      <c r="I1" s="104"/>
      <c r="J1" s="1"/>
      <c r="K1" s="89" t="s">
        <v>125</v>
      </c>
      <c r="L1" t="s">
        <v>57</v>
      </c>
    </row>
    <row r="2" spans="1:12" ht="34" customHeight="1" x14ac:dyDescent="0.2">
      <c r="A2" s="1"/>
      <c r="B2" s="110" t="s">
        <v>82</v>
      </c>
      <c r="C2" s="105">
        <v>7598</v>
      </c>
      <c r="D2" s="105"/>
      <c r="E2" s="111">
        <v>3797</v>
      </c>
      <c r="F2" s="112">
        <v>5400</v>
      </c>
      <c r="G2" s="103" t="s">
        <v>75</v>
      </c>
      <c r="H2" s="104"/>
      <c r="I2" s="104"/>
      <c r="J2" s="44"/>
    </row>
    <row r="3" spans="1:12" x14ac:dyDescent="0.2">
      <c r="A3" s="1"/>
      <c r="B3" s="110"/>
      <c r="C3" s="105"/>
      <c r="D3" s="105"/>
      <c r="E3" s="111"/>
      <c r="F3" s="112"/>
      <c r="G3" s="103"/>
      <c r="H3" s="104"/>
      <c r="I3" s="104"/>
      <c r="J3" s="44"/>
      <c r="K3">
        <v>5000</v>
      </c>
      <c r="L3" t="s">
        <v>126</v>
      </c>
    </row>
    <row r="4" spans="1:12" x14ac:dyDescent="0.2">
      <c r="A4" s="1"/>
      <c r="B4" s="1" t="s">
        <v>55</v>
      </c>
      <c r="C4" s="105">
        <v>500</v>
      </c>
      <c r="D4" s="105"/>
      <c r="E4" s="49">
        <v>25</v>
      </c>
      <c r="F4" s="1">
        <v>100</v>
      </c>
      <c r="G4" s="43" t="s">
        <v>81</v>
      </c>
      <c r="H4" s="1"/>
      <c r="I4" s="1"/>
      <c r="J4" s="1"/>
      <c r="K4">
        <v>50</v>
      </c>
    </row>
    <row r="5" spans="1:12" x14ac:dyDescent="0.2">
      <c r="A5" s="1"/>
      <c r="B5" s="1" t="s">
        <v>52</v>
      </c>
      <c r="C5" s="105">
        <v>1100</v>
      </c>
      <c r="D5" s="105"/>
      <c r="E5" s="49">
        <v>1065</v>
      </c>
      <c r="F5" s="1">
        <v>3000</v>
      </c>
      <c r="G5" s="43" t="s">
        <v>59</v>
      </c>
      <c r="H5" s="1"/>
      <c r="I5" s="1"/>
      <c r="J5" s="1"/>
      <c r="K5">
        <v>2000</v>
      </c>
      <c r="L5" t="s">
        <v>147</v>
      </c>
    </row>
    <row r="6" spans="1:12" x14ac:dyDescent="0.2">
      <c r="A6" s="1"/>
      <c r="B6" s="16" t="s">
        <v>53</v>
      </c>
      <c r="C6" s="105">
        <v>200</v>
      </c>
      <c r="D6" s="106"/>
      <c r="E6" s="49">
        <v>57.6</v>
      </c>
      <c r="F6" s="1">
        <v>200</v>
      </c>
      <c r="G6" s="43" t="s">
        <v>84</v>
      </c>
      <c r="H6" s="1"/>
      <c r="I6" s="1"/>
      <c r="J6" s="1"/>
      <c r="K6">
        <v>570</v>
      </c>
      <c r="L6" t="s">
        <v>127</v>
      </c>
    </row>
    <row r="7" spans="1:12" x14ac:dyDescent="0.2">
      <c r="A7" s="1"/>
      <c r="B7" s="16" t="s">
        <v>56</v>
      </c>
      <c r="C7" s="105">
        <v>350</v>
      </c>
      <c r="D7" s="106"/>
      <c r="E7" s="49">
        <v>552</v>
      </c>
      <c r="F7" s="16">
        <v>552</v>
      </c>
      <c r="G7" s="43"/>
      <c r="H7" s="1"/>
      <c r="I7" s="1"/>
      <c r="J7" s="1"/>
      <c r="K7">
        <v>600</v>
      </c>
      <c r="L7" t="s">
        <v>128</v>
      </c>
    </row>
    <row r="8" spans="1:12" x14ac:dyDescent="0.2">
      <c r="A8" s="1"/>
      <c r="B8" s="16" t="s">
        <v>58</v>
      </c>
      <c r="C8" s="105">
        <v>200</v>
      </c>
      <c r="D8" s="106"/>
      <c r="E8" s="49">
        <v>430</v>
      </c>
      <c r="F8" s="16">
        <v>430</v>
      </c>
      <c r="G8" s="43"/>
      <c r="H8" s="1"/>
      <c r="I8" s="1"/>
      <c r="J8" s="1"/>
      <c r="K8">
        <v>620</v>
      </c>
      <c r="L8" t="s">
        <v>129</v>
      </c>
    </row>
    <row r="9" spans="1:12" x14ac:dyDescent="0.2">
      <c r="A9" s="1"/>
      <c r="B9" s="16" t="s">
        <v>60</v>
      </c>
      <c r="C9" s="107">
        <v>100</v>
      </c>
      <c r="D9" s="108"/>
      <c r="E9" s="49">
        <v>120</v>
      </c>
      <c r="F9" s="16">
        <v>120</v>
      </c>
      <c r="G9" s="43"/>
      <c r="H9" s="1"/>
      <c r="I9" s="1"/>
      <c r="J9" s="1"/>
      <c r="K9">
        <v>130</v>
      </c>
      <c r="L9" t="s">
        <v>151</v>
      </c>
    </row>
    <row r="10" spans="1:12" x14ac:dyDescent="0.2">
      <c r="A10" s="1"/>
      <c r="B10" s="16" t="s">
        <v>61</v>
      </c>
      <c r="C10" s="105">
        <v>650</v>
      </c>
      <c r="D10" s="106"/>
      <c r="E10" s="49">
        <v>956</v>
      </c>
      <c r="F10" s="16">
        <v>956</v>
      </c>
      <c r="G10" s="43"/>
      <c r="H10" s="1"/>
      <c r="I10" s="1"/>
      <c r="J10" s="1"/>
      <c r="K10">
        <v>700</v>
      </c>
      <c r="L10" t="s">
        <v>130</v>
      </c>
    </row>
    <row r="11" spans="1:12" x14ac:dyDescent="0.2">
      <c r="A11" s="1"/>
      <c r="B11" s="16" t="s">
        <v>62</v>
      </c>
      <c r="C11" s="105">
        <v>292</v>
      </c>
      <c r="D11" s="106"/>
      <c r="E11" s="49">
        <v>222</v>
      </c>
      <c r="F11" s="16">
        <v>292</v>
      </c>
      <c r="G11" s="43"/>
      <c r="H11" s="1"/>
      <c r="I11" s="1"/>
      <c r="J11" s="1"/>
      <c r="K11">
        <v>300</v>
      </c>
      <c r="L11" t="s">
        <v>131</v>
      </c>
    </row>
    <row r="12" spans="1:12" x14ac:dyDescent="0.2">
      <c r="A12" s="1"/>
      <c r="B12" s="16" t="s">
        <v>64</v>
      </c>
      <c r="C12" s="105">
        <v>100</v>
      </c>
      <c r="D12" s="106"/>
      <c r="E12" s="49">
        <v>0</v>
      </c>
      <c r="F12" s="1"/>
      <c r="G12" s="43"/>
      <c r="H12" s="1"/>
      <c r="I12" s="1"/>
      <c r="J12" s="1"/>
      <c r="K12">
        <v>150</v>
      </c>
    </row>
    <row r="13" spans="1:12" x14ac:dyDescent="0.2">
      <c r="A13" s="1"/>
      <c r="B13" s="16" t="s">
        <v>65</v>
      </c>
      <c r="C13" s="105">
        <v>50</v>
      </c>
      <c r="D13" s="106"/>
      <c r="E13" s="49">
        <v>450</v>
      </c>
      <c r="F13" s="16">
        <v>50</v>
      </c>
      <c r="G13" s="43"/>
      <c r="H13" s="1"/>
      <c r="I13" s="1"/>
      <c r="J13" s="1"/>
      <c r="K13">
        <v>400</v>
      </c>
      <c r="L13" t="s">
        <v>133</v>
      </c>
    </row>
    <row r="14" spans="1:12" x14ac:dyDescent="0.2">
      <c r="A14" s="1"/>
      <c r="B14" s="16" t="s">
        <v>66</v>
      </c>
      <c r="C14" s="105">
        <v>2800</v>
      </c>
      <c r="D14" s="106"/>
      <c r="E14" s="49">
        <v>2100</v>
      </c>
      <c r="F14" s="16">
        <v>2800</v>
      </c>
      <c r="G14" s="43"/>
      <c r="H14" s="1"/>
      <c r="I14" s="1"/>
      <c r="J14" s="1"/>
      <c r="K14">
        <v>2900</v>
      </c>
      <c r="L14" t="s">
        <v>132</v>
      </c>
    </row>
    <row r="15" spans="1:12" x14ac:dyDescent="0.2">
      <c r="A15" s="1"/>
      <c r="B15" s="16" t="s">
        <v>67</v>
      </c>
      <c r="C15" s="105">
        <v>0</v>
      </c>
      <c r="D15" s="106"/>
      <c r="E15" s="49">
        <v>0</v>
      </c>
      <c r="F15" s="16">
        <v>150</v>
      </c>
      <c r="G15" s="43"/>
      <c r="H15" s="1"/>
      <c r="I15" s="1"/>
      <c r="J15" s="1"/>
      <c r="K15">
        <v>150</v>
      </c>
    </row>
    <row r="16" spans="1:12" x14ac:dyDescent="0.2">
      <c r="A16" s="1"/>
      <c r="B16" s="16" t="s">
        <v>68</v>
      </c>
      <c r="C16" s="105">
        <v>700</v>
      </c>
      <c r="D16" s="106"/>
      <c r="E16" s="49">
        <v>0</v>
      </c>
      <c r="F16" s="16">
        <v>1700</v>
      </c>
      <c r="G16" s="43" t="s">
        <v>88</v>
      </c>
      <c r="H16" s="1"/>
      <c r="I16" s="1"/>
      <c r="J16" s="1"/>
      <c r="K16">
        <v>1000</v>
      </c>
      <c r="L16" t="s">
        <v>149</v>
      </c>
    </row>
    <row r="17" spans="1:12" x14ac:dyDescent="0.2">
      <c r="A17" s="1"/>
      <c r="B17" s="16" t="s">
        <v>44</v>
      </c>
      <c r="C17" s="105">
        <v>200</v>
      </c>
      <c r="D17" s="106"/>
      <c r="E17" s="49">
        <v>200</v>
      </c>
      <c r="F17" s="16">
        <v>200</v>
      </c>
      <c r="G17" s="43"/>
      <c r="H17" s="1"/>
      <c r="I17" s="1"/>
      <c r="J17" s="1"/>
      <c r="K17">
        <v>225</v>
      </c>
      <c r="L17" t="s">
        <v>134</v>
      </c>
    </row>
    <row r="18" spans="1:12" x14ac:dyDescent="0.2">
      <c r="A18" s="1"/>
      <c r="B18" s="16" t="s">
        <v>70</v>
      </c>
      <c r="C18" s="105">
        <v>100</v>
      </c>
      <c r="D18" s="106"/>
      <c r="E18" s="49">
        <v>0</v>
      </c>
      <c r="F18" s="16">
        <v>0</v>
      </c>
      <c r="G18" s="43"/>
      <c r="H18" s="1"/>
      <c r="I18" s="1"/>
      <c r="J18" s="1"/>
      <c r="K18">
        <v>2000</v>
      </c>
      <c r="L18" t="s">
        <v>150</v>
      </c>
    </row>
    <row r="19" spans="1:12" x14ac:dyDescent="0.2">
      <c r="A19" s="1"/>
      <c r="B19" s="16" t="s">
        <v>72</v>
      </c>
      <c r="C19" s="105">
        <v>0</v>
      </c>
      <c r="D19" s="106"/>
      <c r="E19" s="49">
        <v>35</v>
      </c>
      <c r="F19" s="16">
        <v>35</v>
      </c>
      <c r="G19" s="43"/>
      <c r="H19" s="1"/>
      <c r="I19" s="1"/>
      <c r="J19" s="1"/>
      <c r="K19">
        <v>35</v>
      </c>
    </row>
    <row r="20" spans="1:12" x14ac:dyDescent="0.2">
      <c r="A20" s="1"/>
      <c r="B20" s="16" t="s">
        <v>76</v>
      </c>
      <c r="C20" s="105">
        <v>300</v>
      </c>
      <c r="D20" s="106"/>
      <c r="E20" s="49">
        <v>21.95</v>
      </c>
      <c r="F20" s="16">
        <v>300</v>
      </c>
      <c r="G20" s="43" t="s">
        <v>83</v>
      </c>
      <c r="H20" s="1"/>
      <c r="I20" s="1"/>
      <c r="J20" s="1"/>
      <c r="K20">
        <v>250</v>
      </c>
    </row>
    <row r="21" spans="1:12" x14ac:dyDescent="0.2">
      <c r="A21" s="1"/>
      <c r="B21" s="16" t="s">
        <v>77</v>
      </c>
      <c r="C21" s="105">
        <v>0</v>
      </c>
      <c r="D21" s="106"/>
      <c r="E21" s="49">
        <v>89</v>
      </c>
      <c r="F21" s="16">
        <v>89</v>
      </c>
      <c r="G21" s="43"/>
      <c r="H21" s="1"/>
      <c r="I21" s="1"/>
      <c r="J21" s="1"/>
      <c r="K21">
        <v>90</v>
      </c>
    </row>
    <row r="22" spans="1:12" x14ac:dyDescent="0.2">
      <c r="A22" s="1"/>
      <c r="B22" s="16"/>
      <c r="C22" s="104">
        <f>SUM(C2:D21)</f>
        <v>15240</v>
      </c>
      <c r="D22" s="104"/>
      <c r="E22" s="49"/>
      <c r="F22" s="54">
        <f>SUM(F2:F21)</f>
        <v>16374</v>
      </c>
      <c r="G22" s="43"/>
      <c r="H22" s="1"/>
      <c r="I22" s="1"/>
      <c r="J22" s="1"/>
      <c r="K22" s="2">
        <f>SUM(K3:K21)</f>
        <v>17170</v>
      </c>
    </row>
    <row r="23" spans="1:12" x14ac:dyDescent="0.2">
      <c r="A23" s="46" t="s">
        <v>73</v>
      </c>
      <c r="B23" s="3"/>
      <c r="C23" s="47"/>
      <c r="D23" s="47"/>
      <c r="E23" s="50"/>
      <c r="F23" s="3"/>
      <c r="G23" s="45"/>
      <c r="H23" s="3"/>
      <c r="I23" s="3"/>
      <c r="J23" s="1"/>
    </row>
    <row r="24" spans="1:12" x14ac:dyDescent="0.2">
      <c r="A24" s="3"/>
      <c r="B24" s="3" t="s">
        <v>54</v>
      </c>
      <c r="C24" s="105">
        <v>0</v>
      </c>
      <c r="D24" s="106"/>
      <c r="E24" s="50">
        <v>69.319999999999993</v>
      </c>
      <c r="F24" s="3">
        <v>600</v>
      </c>
      <c r="G24" s="45" t="s">
        <v>71</v>
      </c>
      <c r="H24" s="3"/>
      <c r="I24" s="3"/>
      <c r="J24" s="1"/>
      <c r="K24">
        <v>300</v>
      </c>
    </row>
    <row r="25" spans="1:12" x14ac:dyDescent="0.2">
      <c r="A25" s="3"/>
      <c r="B25" s="3" t="s">
        <v>63</v>
      </c>
      <c r="C25" s="105">
        <v>0</v>
      </c>
      <c r="D25" s="105"/>
      <c r="E25" s="50">
        <v>0</v>
      </c>
      <c r="F25" s="3">
        <v>240</v>
      </c>
      <c r="G25" s="45"/>
      <c r="H25" s="3"/>
      <c r="I25" s="3"/>
      <c r="J25" s="1"/>
      <c r="K25">
        <v>240</v>
      </c>
    </row>
    <row r="26" spans="1:12" x14ac:dyDescent="0.2">
      <c r="A26" s="3"/>
      <c r="B26" s="3" t="s">
        <v>69</v>
      </c>
      <c r="C26" s="107">
        <v>0</v>
      </c>
      <c r="D26" s="107"/>
      <c r="E26" s="50">
        <v>100</v>
      </c>
      <c r="F26" s="3">
        <v>100</v>
      </c>
      <c r="G26" s="45"/>
      <c r="H26" s="3"/>
      <c r="I26" s="3"/>
      <c r="J26" s="1"/>
      <c r="K26">
        <v>100</v>
      </c>
    </row>
    <row r="27" spans="1:12" x14ac:dyDescent="0.2">
      <c r="A27" s="3"/>
      <c r="B27" s="3" t="s">
        <v>152</v>
      </c>
      <c r="C27" s="105">
        <v>0</v>
      </c>
      <c r="D27" s="105"/>
      <c r="E27" s="50">
        <v>228</v>
      </c>
      <c r="F27" s="3">
        <v>228</v>
      </c>
      <c r="G27" s="45"/>
      <c r="H27" s="3"/>
      <c r="I27" s="3"/>
      <c r="J27" s="1"/>
      <c r="K27" t="s">
        <v>153</v>
      </c>
    </row>
    <row r="28" spans="1:12" x14ac:dyDescent="0.2">
      <c r="A28" s="3"/>
      <c r="B28" s="3" t="s">
        <v>74</v>
      </c>
      <c r="C28" s="105">
        <v>0</v>
      </c>
      <c r="D28" s="105"/>
      <c r="E28" s="98">
        <v>24972.52</v>
      </c>
      <c r="F28" s="3">
        <v>25000</v>
      </c>
      <c r="G28" s="45"/>
      <c r="H28" s="3"/>
      <c r="I28" s="3"/>
      <c r="J28" s="1"/>
      <c r="K28">
        <v>25000</v>
      </c>
    </row>
    <row r="29" spans="1:12" x14ac:dyDescent="0.2">
      <c r="A29" s="1"/>
      <c r="B29" s="1"/>
      <c r="C29" s="1"/>
      <c r="D29" s="1"/>
      <c r="E29" s="51"/>
      <c r="F29" s="1"/>
      <c r="G29" s="1"/>
      <c r="H29" s="1"/>
    </row>
    <row r="30" spans="1:12" x14ac:dyDescent="0.2">
      <c r="A30" s="1"/>
      <c r="B30" s="1"/>
      <c r="E30" s="51"/>
      <c r="F30" s="1">
        <f>SUM(F24:F29)</f>
        <v>26168</v>
      </c>
      <c r="G30" s="1"/>
      <c r="H30" s="1"/>
      <c r="I30" s="1"/>
      <c r="J30" s="1"/>
    </row>
    <row r="31" spans="1:12" x14ac:dyDescent="0.2">
      <c r="A31" s="1"/>
      <c r="B31" s="1"/>
      <c r="C31" s="1"/>
      <c r="D31" s="1"/>
      <c r="E31" s="51"/>
      <c r="F31" s="1"/>
      <c r="G31" s="1"/>
      <c r="H31" s="1"/>
      <c r="I31" s="1"/>
      <c r="J31" s="1"/>
    </row>
    <row r="32" spans="1:12" x14ac:dyDescent="0.2">
      <c r="A32" s="1"/>
      <c r="B32" s="1"/>
      <c r="C32" s="1"/>
      <c r="D32" s="1"/>
      <c r="E32" s="51"/>
      <c r="F32" s="1"/>
      <c r="G32" s="1"/>
      <c r="H32" s="1"/>
      <c r="I32" s="1"/>
      <c r="J32" s="1"/>
    </row>
    <row r="33" spans="1:10" x14ac:dyDescent="0.2">
      <c r="A33" s="1"/>
      <c r="B33" s="1"/>
      <c r="C33" s="1"/>
      <c r="D33" s="1"/>
      <c r="E33" s="51"/>
      <c r="F33" s="1"/>
      <c r="G33" s="1"/>
      <c r="H33" s="1"/>
      <c r="I33" s="1"/>
      <c r="J33" s="1"/>
    </row>
    <row r="34" spans="1:10" x14ac:dyDescent="0.2">
      <c r="A34" s="1"/>
      <c r="B34" s="1"/>
      <c r="C34" s="1"/>
      <c r="D34" s="1"/>
      <c r="E34" s="51"/>
      <c r="F34" s="1"/>
      <c r="G34" s="1"/>
      <c r="H34" s="1"/>
      <c r="I34" s="1"/>
      <c r="J34" s="1"/>
    </row>
    <row r="35" spans="1:10" x14ac:dyDescent="0.2">
      <c r="A35" s="1"/>
      <c r="B35" s="1"/>
      <c r="C35" s="1"/>
      <c r="D35" s="1"/>
      <c r="E35" s="51"/>
      <c r="F35" s="1"/>
      <c r="G35" s="1"/>
      <c r="H35" s="1"/>
      <c r="I35" s="1"/>
      <c r="J35" s="1"/>
    </row>
    <row r="36" spans="1:10" x14ac:dyDescent="0.2">
      <c r="A36" s="1"/>
      <c r="B36" s="1"/>
      <c r="C36" s="1"/>
      <c r="D36" s="1"/>
      <c r="E36" s="51"/>
      <c r="F36" s="1"/>
      <c r="G36" s="1"/>
      <c r="H36" s="1"/>
      <c r="I36" s="1"/>
      <c r="J36" s="1"/>
    </row>
    <row r="37" spans="1:10" x14ac:dyDescent="0.2">
      <c r="A37" s="1"/>
      <c r="B37" s="1"/>
      <c r="C37" s="1"/>
      <c r="D37" s="1"/>
      <c r="E37" s="51"/>
      <c r="F37" s="1"/>
      <c r="G37" s="1"/>
      <c r="H37" s="1"/>
      <c r="I37" s="1"/>
      <c r="J37" s="1"/>
    </row>
    <row r="38" spans="1:10" x14ac:dyDescent="0.2">
      <c r="A38" s="1"/>
      <c r="B38" s="1"/>
      <c r="C38" s="1"/>
      <c r="D38" s="1"/>
      <c r="E38" s="51"/>
      <c r="F38" s="1"/>
      <c r="G38" s="1"/>
      <c r="H38" s="1"/>
      <c r="I38" s="1"/>
      <c r="J38" s="1"/>
    </row>
    <row r="39" spans="1:10" x14ac:dyDescent="0.2">
      <c r="A39" s="1"/>
      <c r="B39" s="1"/>
      <c r="C39" s="1"/>
      <c r="D39" s="1"/>
      <c r="E39" s="51"/>
      <c r="F39" s="1"/>
      <c r="G39" s="1"/>
      <c r="H39" s="1"/>
      <c r="I39" s="1"/>
      <c r="J39" s="1"/>
    </row>
    <row r="40" spans="1:10" x14ac:dyDescent="0.2">
      <c r="A40" s="1"/>
      <c r="B40" s="1"/>
      <c r="C40" s="1"/>
      <c r="D40" s="1"/>
      <c r="E40" s="51"/>
      <c r="F40" s="1"/>
      <c r="G40" s="1"/>
      <c r="H40" s="1"/>
      <c r="I40" s="1"/>
      <c r="J40" s="1"/>
    </row>
    <row r="41" spans="1:10" x14ac:dyDescent="0.2">
      <c r="A41" s="1"/>
      <c r="B41" s="1"/>
      <c r="C41" s="1"/>
      <c r="D41" s="1"/>
      <c r="E41" s="51"/>
      <c r="F41" s="1"/>
      <c r="G41" s="1"/>
      <c r="H41" s="1"/>
      <c r="I41" s="1"/>
      <c r="J41" s="1"/>
    </row>
    <row r="42" spans="1:10" x14ac:dyDescent="0.2">
      <c r="A42" s="1"/>
      <c r="B42" s="1"/>
      <c r="C42" s="1"/>
      <c r="D42" s="1"/>
      <c r="E42" s="51"/>
      <c r="F42" s="1"/>
      <c r="G42" s="1"/>
      <c r="H42" s="1"/>
      <c r="I42" s="1"/>
      <c r="J42" s="1"/>
    </row>
    <row r="43" spans="1:10" x14ac:dyDescent="0.2">
      <c r="A43" s="1"/>
      <c r="B43" s="1"/>
      <c r="C43" s="1"/>
      <c r="D43" s="1"/>
      <c r="E43" s="51"/>
      <c r="F43" s="1"/>
      <c r="G43" s="1"/>
      <c r="H43" s="1"/>
      <c r="I43" s="1"/>
      <c r="J43" s="1"/>
    </row>
    <row r="44" spans="1:10" x14ac:dyDescent="0.2">
      <c r="A44" s="1"/>
      <c r="B44" s="1"/>
      <c r="C44" s="1"/>
      <c r="D44" s="1"/>
      <c r="E44" s="51"/>
      <c r="F44" s="1"/>
      <c r="G44" s="1"/>
      <c r="H44" s="1"/>
      <c r="I44" s="1"/>
      <c r="J44" s="1"/>
    </row>
    <row r="45" spans="1:10" x14ac:dyDescent="0.2">
      <c r="A45" s="1"/>
      <c r="B45" s="1"/>
      <c r="C45" s="1"/>
      <c r="D45" s="1"/>
      <c r="E45" s="51"/>
      <c r="F45" s="1"/>
      <c r="G45" s="1"/>
      <c r="H45" s="1"/>
      <c r="I45" s="1"/>
      <c r="J45" s="1"/>
    </row>
    <row r="46" spans="1:10" x14ac:dyDescent="0.2">
      <c r="A46" s="1"/>
      <c r="B46" s="1"/>
      <c r="C46" s="1"/>
      <c r="D46" s="1"/>
      <c r="E46" s="51"/>
      <c r="F46" s="1"/>
      <c r="G46" s="1"/>
      <c r="H46" s="1"/>
      <c r="I46" s="1"/>
      <c r="J46" s="1"/>
    </row>
    <row r="47" spans="1:10" x14ac:dyDescent="0.2">
      <c r="A47" s="1"/>
      <c r="B47" s="1"/>
      <c r="C47" s="1"/>
      <c r="D47" s="1"/>
      <c r="E47" s="51"/>
      <c r="F47" s="1"/>
      <c r="G47" s="1"/>
      <c r="H47" s="1"/>
      <c r="I47" s="1"/>
      <c r="J47" s="1"/>
    </row>
    <row r="48" spans="1:10" x14ac:dyDescent="0.2">
      <c r="A48" s="1"/>
      <c r="B48" s="1"/>
      <c r="C48" s="1"/>
      <c r="D48" s="1"/>
      <c r="E48" s="51"/>
      <c r="F48" s="1"/>
      <c r="G48" s="1"/>
      <c r="H48" s="1"/>
      <c r="I48" s="1"/>
      <c r="J48" s="1"/>
    </row>
    <row r="49" spans="1:10" x14ac:dyDescent="0.2">
      <c r="A49" s="1"/>
      <c r="B49" s="1"/>
      <c r="C49" s="1"/>
      <c r="D49" s="1"/>
      <c r="E49" s="51"/>
      <c r="F49" s="1"/>
      <c r="G49" s="1"/>
      <c r="H49" s="1"/>
      <c r="I49" s="1"/>
      <c r="J49" s="1"/>
    </row>
    <row r="50" spans="1:10" x14ac:dyDescent="0.2">
      <c r="A50" s="1"/>
      <c r="B50" s="1"/>
      <c r="C50" s="1"/>
      <c r="D50" s="1"/>
      <c r="E50" s="51"/>
      <c r="F50" s="1"/>
      <c r="G50" s="1"/>
      <c r="H50" s="1"/>
      <c r="I50" s="1"/>
      <c r="J50" s="1"/>
    </row>
    <row r="51" spans="1:10" x14ac:dyDescent="0.2">
      <c r="A51" s="1"/>
      <c r="B51" s="1"/>
      <c r="C51" s="1"/>
      <c r="D51" s="1"/>
      <c r="E51" s="51"/>
      <c r="F51" s="1"/>
      <c r="G51" s="1"/>
      <c r="H51" s="1"/>
      <c r="I51" s="1"/>
      <c r="J51" s="1"/>
    </row>
    <row r="52" spans="1:10" x14ac:dyDescent="0.2">
      <c r="A52" s="1"/>
      <c r="B52" s="1"/>
      <c r="C52" s="1"/>
      <c r="D52" s="1"/>
      <c r="E52" s="51"/>
      <c r="F52" s="1"/>
      <c r="G52" s="1"/>
      <c r="H52" s="1"/>
      <c r="I52" s="1"/>
      <c r="J52" s="1"/>
    </row>
    <row r="53" spans="1:10" x14ac:dyDescent="0.2">
      <c r="A53" s="1"/>
      <c r="B53" s="1"/>
      <c r="C53" s="1"/>
      <c r="D53" s="1"/>
      <c r="E53" s="51"/>
      <c r="F53" s="1"/>
      <c r="G53" s="1"/>
      <c r="H53" s="1"/>
      <c r="I53" s="1"/>
      <c r="J53" s="1"/>
    </row>
  </sheetData>
  <mergeCells count="31">
    <mergeCell ref="C28:D28"/>
    <mergeCell ref="F2:F3"/>
    <mergeCell ref="G2:I3"/>
    <mergeCell ref="C20:D20"/>
    <mergeCell ref="C21:D21"/>
    <mergeCell ref="C25:D25"/>
    <mergeCell ref="C16:D16"/>
    <mergeCell ref="C22:D22"/>
    <mergeCell ref="B2:B3"/>
    <mergeCell ref="C17:D17"/>
    <mergeCell ref="E2:E3"/>
    <mergeCell ref="C26:D26"/>
    <mergeCell ref="C27:D27"/>
    <mergeCell ref="C18:D18"/>
    <mergeCell ref="C19:D19"/>
    <mergeCell ref="C24:D24"/>
    <mergeCell ref="C10:D10"/>
    <mergeCell ref="C11:D11"/>
    <mergeCell ref="C12:D12"/>
    <mergeCell ref="C14:D14"/>
    <mergeCell ref="C13:D13"/>
    <mergeCell ref="C15:D15"/>
    <mergeCell ref="C6:D6"/>
    <mergeCell ref="C7:D7"/>
    <mergeCell ref="G1:I1"/>
    <mergeCell ref="C8:D8"/>
    <mergeCell ref="C9:D9"/>
    <mergeCell ref="C1:D1"/>
    <mergeCell ref="C2:D3"/>
    <mergeCell ref="C4:D4"/>
    <mergeCell ref="C5:D5"/>
  </mergeCells>
  <pageMargins left="0.7" right="0.7" top="0.75" bottom="0.75" header="0.3" footer="0.3"/>
  <pageSetup paperSize="9" scale="79" orientation="landscape" horizontalDpi="0" verticalDpi="0" copies="1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77B99-3D73-4B4C-8548-F11D35EAC08E}">
  <sheetPr>
    <pageSetUpPr fitToPage="1"/>
  </sheetPr>
  <dimension ref="A1:O23"/>
  <sheetViews>
    <sheetView zoomScaleNormal="100" workbookViewId="0">
      <selection activeCell="K24" sqref="K24"/>
    </sheetView>
  </sheetViews>
  <sheetFormatPr baseColWidth="10" defaultRowHeight="16" x14ac:dyDescent="0.2"/>
  <cols>
    <col min="4" max="5" width="11.5" bestFit="1" customWidth="1"/>
    <col min="6" max="6" width="12.33203125" bestFit="1" customWidth="1"/>
    <col min="7" max="7" width="11.5" bestFit="1" customWidth="1"/>
    <col min="8" max="8" width="12.1640625" bestFit="1" customWidth="1"/>
    <col min="9" max="11" width="11.5" bestFit="1" customWidth="1"/>
  </cols>
  <sheetData>
    <row r="1" spans="1:15" ht="21" x14ac:dyDescent="0.25">
      <c r="A1" s="40" t="s">
        <v>47</v>
      </c>
      <c r="H1" s="39"/>
      <c r="I1" s="2"/>
      <c r="K1" s="2" t="s">
        <v>46</v>
      </c>
      <c r="L1" s="2"/>
      <c r="M1" s="2"/>
    </row>
    <row r="4" spans="1:15" x14ac:dyDescent="0.2">
      <c r="A4" s="32" t="s">
        <v>39</v>
      </c>
      <c r="B4" s="28"/>
      <c r="C4" s="28"/>
      <c r="D4" s="28" t="s">
        <v>40</v>
      </c>
      <c r="E4" s="28"/>
      <c r="F4" s="28"/>
      <c r="G4" s="28"/>
      <c r="H4" s="28"/>
      <c r="I4" s="28"/>
      <c r="J4" s="28"/>
      <c r="K4" s="96" t="s">
        <v>146</v>
      </c>
      <c r="L4" s="28"/>
      <c r="M4" s="28"/>
      <c r="N4" s="28"/>
      <c r="O4" s="28"/>
    </row>
    <row r="5" spans="1:15" x14ac:dyDescent="0.2">
      <c r="A5" s="29"/>
      <c r="B5" s="28"/>
      <c r="C5" s="28"/>
      <c r="D5" s="29">
        <v>44652</v>
      </c>
      <c r="E5" s="29">
        <v>44682</v>
      </c>
      <c r="F5" s="29">
        <v>44713</v>
      </c>
      <c r="G5" s="29">
        <v>44743</v>
      </c>
      <c r="H5" s="29">
        <v>44774</v>
      </c>
      <c r="I5" s="29">
        <v>44805</v>
      </c>
      <c r="J5" s="29">
        <v>44835</v>
      </c>
      <c r="K5" s="29">
        <v>44866</v>
      </c>
      <c r="L5" s="29">
        <v>44896</v>
      </c>
      <c r="M5" s="29">
        <v>44927</v>
      </c>
      <c r="N5" s="29">
        <v>44958</v>
      </c>
      <c r="O5" s="29">
        <v>44986</v>
      </c>
    </row>
    <row r="6" spans="1:15" x14ac:dyDescent="0.2">
      <c r="A6" s="28" t="s">
        <v>43</v>
      </c>
      <c r="B6" s="28"/>
      <c r="C6" s="28">
        <v>220254.32</v>
      </c>
      <c r="D6" s="34">
        <v>220254.32</v>
      </c>
      <c r="E6" s="34">
        <f t="shared" ref="E6:K6" si="0">+D11</f>
        <v>217298.35</v>
      </c>
      <c r="F6" s="34">
        <f t="shared" si="0"/>
        <v>216457.38999999998</v>
      </c>
      <c r="G6" s="34">
        <f t="shared" si="0"/>
        <v>197390.24</v>
      </c>
      <c r="H6" s="34">
        <f t="shared" si="0"/>
        <v>197355.24</v>
      </c>
      <c r="I6" s="34">
        <f t="shared" si="0"/>
        <v>45352.450000000012</v>
      </c>
      <c r="J6" s="34">
        <f t="shared" si="0"/>
        <v>50905.840000000011</v>
      </c>
      <c r="K6" s="34">
        <f t="shared" si="0"/>
        <v>37689.890000000014</v>
      </c>
      <c r="L6" s="28"/>
      <c r="M6" s="28"/>
      <c r="N6" s="28"/>
      <c r="O6" s="28"/>
    </row>
    <row r="7" spans="1:15" x14ac:dyDescent="0.2">
      <c r="A7" s="28" t="s">
        <v>37</v>
      </c>
      <c r="B7" s="28"/>
      <c r="C7" s="28"/>
      <c r="D7" s="34">
        <v>10836.45</v>
      </c>
      <c r="E7" s="34">
        <v>155.36000000000001</v>
      </c>
      <c r="F7" s="34">
        <v>479.76</v>
      </c>
      <c r="G7" s="34"/>
      <c r="H7" s="34">
        <v>1322.45</v>
      </c>
      <c r="I7" s="34">
        <v>7982.4</v>
      </c>
      <c r="J7" s="34"/>
      <c r="K7" s="34"/>
      <c r="L7" s="28"/>
      <c r="M7" s="28"/>
      <c r="N7" s="28"/>
      <c r="O7" s="28"/>
    </row>
    <row r="8" spans="1:15" x14ac:dyDescent="0.2">
      <c r="A8" s="28" t="s">
        <v>38</v>
      </c>
      <c r="B8" s="28"/>
      <c r="C8" s="75"/>
      <c r="D8" s="36">
        <v>-13792.42</v>
      </c>
      <c r="E8" s="34">
        <v>-996.32</v>
      </c>
      <c r="F8" s="34">
        <v>-2046.91</v>
      </c>
      <c r="G8" s="34">
        <v>-35</v>
      </c>
      <c r="H8" s="34">
        <v>-1763.31</v>
      </c>
      <c r="I8" s="57">
        <v>-2429.0100000000002</v>
      </c>
      <c r="J8" s="57">
        <v>-13215.95</v>
      </c>
      <c r="K8" s="57"/>
      <c r="L8" s="28"/>
      <c r="M8" s="28"/>
      <c r="N8" s="28"/>
      <c r="O8" s="28"/>
    </row>
    <row r="9" spans="1:15" x14ac:dyDescent="0.2">
      <c r="A9" s="28" t="s">
        <v>48</v>
      </c>
      <c r="B9" s="28"/>
      <c r="C9" s="75"/>
      <c r="D9" s="36"/>
      <c r="E9" s="34"/>
      <c r="F9" s="41"/>
      <c r="G9" s="34"/>
      <c r="H9" s="34"/>
      <c r="I9" s="34"/>
      <c r="J9" s="34"/>
      <c r="K9" s="34"/>
      <c r="L9" s="28"/>
      <c r="M9" s="28"/>
      <c r="N9" s="28"/>
      <c r="O9" s="28"/>
    </row>
    <row r="10" spans="1:15" x14ac:dyDescent="0.2">
      <c r="A10" s="29" t="s">
        <v>41</v>
      </c>
      <c r="B10" s="28"/>
      <c r="C10" s="28"/>
      <c r="D10" s="34"/>
      <c r="E10" s="34"/>
      <c r="F10" s="36">
        <v>-17500</v>
      </c>
      <c r="G10" s="34"/>
      <c r="H10" s="34">
        <v>-151561.93</v>
      </c>
      <c r="I10" s="34">
        <v>0</v>
      </c>
      <c r="J10" s="34"/>
      <c r="K10" s="34">
        <v>13408.26</v>
      </c>
      <c r="L10" s="28"/>
      <c r="M10" s="28"/>
      <c r="N10" s="28"/>
      <c r="O10" s="28"/>
    </row>
    <row r="11" spans="1:15" x14ac:dyDescent="0.2">
      <c r="A11" s="32" t="s">
        <v>42</v>
      </c>
      <c r="B11" s="28"/>
      <c r="C11" s="28"/>
      <c r="D11" s="34">
        <f>SUM(D6:D10)</f>
        <v>217298.35</v>
      </c>
      <c r="E11" s="34">
        <f t="shared" ref="E11:I11" si="1">SUM(E6:E10)</f>
        <v>216457.38999999998</v>
      </c>
      <c r="F11" s="34">
        <f t="shared" si="1"/>
        <v>197390.24</v>
      </c>
      <c r="G11" s="34">
        <f t="shared" si="1"/>
        <v>197355.24</v>
      </c>
      <c r="H11" s="34">
        <f t="shared" si="1"/>
        <v>45352.450000000012</v>
      </c>
      <c r="I11" s="34">
        <f t="shared" si="1"/>
        <v>50905.840000000011</v>
      </c>
      <c r="J11" s="34">
        <f>SUM(J6:J10)</f>
        <v>37689.890000000014</v>
      </c>
      <c r="K11" s="34">
        <f>SUM(K6:K10)</f>
        <v>51098.150000000016</v>
      </c>
      <c r="L11" s="28"/>
      <c r="M11" s="28"/>
      <c r="N11" s="28"/>
      <c r="O11" s="28"/>
    </row>
    <row r="12" spans="1:15" x14ac:dyDescent="0.2">
      <c r="A12" s="27"/>
      <c r="B12" s="27"/>
      <c r="C12" s="27"/>
      <c r="D12" s="37"/>
      <c r="E12" s="37"/>
      <c r="F12" s="37"/>
      <c r="G12" s="37"/>
      <c r="H12" s="37"/>
      <c r="I12" s="37"/>
      <c r="J12" s="37"/>
      <c r="K12" s="37"/>
      <c r="L12" s="27"/>
      <c r="M12" s="27"/>
      <c r="N12" s="27"/>
      <c r="O12" s="27"/>
    </row>
    <row r="13" spans="1:15" x14ac:dyDescent="0.2">
      <c r="A13" s="33" t="s">
        <v>49</v>
      </c>
      <c r="B13" s="30"/>
      <c r="C13" s="30"/>
      <c r="D13" s="35"/>
      <c r="E13" s="35"/>
      <c r="F13" s="35"/>
      <c r="G13" s="35"/>
      <c r="H13" s="35"/>
      <c r="I13" s="35"/>
      <c r="J13" s="35"/>
      <c r="K13" s="35"/>
      <c r="L13" s="30"/>
      <c r="M13" s="30"/>
      <c r="N13" s="30"/>
      <c r="O13" s="30"/>
    </row>
    <row r="14" spans="1:15" x14ac:dyDescent="0.2">
      <c r="A14" s="30"/>
      <c r="B14" s="30"/>
      <c r="C14" s="30"/>
      <c r="D14" s="35" t="s">
        <v>50</v>
      </c>
      <c r="E14" s="35"/>
      <c r="F14" s="35"/>
      <c r="G14" s="35"/>
      <c r="H14" s="35"/>
      <c r="I14" s="35"/>
      <c r="J14" s="35"/>
      <c r="K14" s="35"/>
      <c r="L14" s="31"/>
      <c r="M14" s="31"/>
      <c r="N14" s="31"/>
      <c r="O14" s="31"/>
    </row>
    <row r="15" spans="1:15" x14ac:dyDescent="0.2">
      <c r="A15" s="30" t="s">
        <v>43</v>
      </c>
      <c r="B15" s="30"/>
      <c r="C15" s="30">
        <v>3624.27</v>
      </c>
      <c r="D15" s="35">
        <v>3624.28</v>
      </c>
      <c r="E15" s="35">
        <f t="shared" ref="E15:K15" si="2">+D19</f>
        <v>3624.28</v>
      </c>
      <c r="F15" s="35">
        <f t="shared" si="2"/>
        <v>3624.28</v>
      </c>
      <c r="G15" s="35">
        <f t="shared" si="2"/>
        <v>21124.28</v>
      </c>
      <c r="H15" s="35">
        <f t="shared" si="2"/>
        <v>21124.28</v>
      </c>
      <c r="I15" s="35">
        <f t="shared" si="2"/>
        <v>172686.21</v>
      </c>
      <c r="J15" s="35">
        <f t="shared" si="2"/>
        <v>172686.21</v>
      </c>
      <c r="K15" s="35">
        <f t="shared" si="2"/>
        <v>207911.21</v>
      </c>
      <c r="L15" s="30"/>
      <c r="M15" s="30"/>
      <c r="N15" s="30"/>
      <c r="O15" s="30"/>
    </row>
    <row r="16" spans="1:15" x14ac:dyDescent="0.2">
      <c r="A16" s="30" t="s">
        <v>37</v>
      </c>
      <c r="B16" s="30"/>
      <c r="C16" s="30"/>
      <c r="D16" s="35">
        <v>0</v>
      </c>
      <c r="E16" s="35">
        <v>0</v>
      </c>
      <c r="F16" s="35">
        <v>0</v>
      </c>
      <c r="G16" s="35">
        <v>0</v>
      </c>
      <c r="H16" s="35"/>
      <c r="I16" s="35">
        <v>0</v>
      </c>
      <c r="J16" s="35">
        <v>35225</v>
      </c>
      <c r="K16" s="35"/>
      <c r="L16" s="30"/>
      <c r="M16" s="30"/>
      <c r="N16" s="30"/>
      <c r="O16" s="30"/>
    </row>
    <row r="17" spans="1:15" x14ac:dyDescent="0.2">
      <c r="A17" s="30" t="s">
        <v>38</v>
      </c>
      <c r="B17" s="30"/>
      <c r="C17" s="30"/>
      <c r="D17" s="35">
        <v>0</v>
      </c>
      <c r="E17" s="35">
        <v>0</v>
      </c>
      <c r="F17" s="35">
        <v>0</v>
      </c>
      <c r="G17" s="35">
        <v>0</v>
      </c>
      <c r="H17" s="35"/>
      <c r="I17" s="35">
        <v>0</v>
      </c>
      <c r="J17" s="35"/>
      <c r="K17" s="35"/>
      <c r="L17" s="30"/>
      <c r="M17" s="30"/>
      <c r="N17" s="30"/>
      <c r="O17" s="30"/>
    </row>
    <row r="18" spans="1:15" x14ac:dyDescent="0.2">
      <c r="A18" s="30" t="s">
        <v>41</v>
      </c>
      <c r="B18" s="30"/>
      <c r="C18" s="30"/>
      <c r="D18" s="35">
        <v>0</v>
      </c>
      <c r="E18" s="35">
        <v>0</v>
      </c>
      <c r="F18" s="38">
        <v>17500</v>
      </c>
      <c r="G18" s="35"/>
      <c r="H18" s="35">
        <v>151561.93</v>
      </c>
      <c r="I18" s="35">
        <v>0</v>
      </c>
      <c r="J18" s="35"/>
      <c r="K18" s="95">
        <v>-13408.26</v>
      </c>
      <c r="L18" s="30"/>
      <c r="M18" s="30"/>
      <c r="N18" s="30"/>
      <c r="O18" s="30"/>
    </row>
    <row r="19" spans="1:15" s="2" customFormat="1" x14ac:dyDescent="0.2">
      <c r="A19" s="33" t="s">
        <v>42</v>
      </c>
      <c r="B19" s="33"/>
      <c r="C19" s="33"/>
      <c r="D19" s="94">
        <f t="shared" ref="D19:I19" si="3">SUM(D15:D18)</f>
        <v>3624.28</v>
      </c>
      <c r="E19" s="94">
        <f t="shared" si="3"/>
        <v>3624.28</v>
      </c>
      <c r="F19" s="94">
        <f t="shared" si="3"/>
        <v>21124.28</v>
      </c>
      <c r="G19" s="94">
        <f t="shared" si="3"/>
        <v>21124.28</v>
      </c>
      <c r="H19" s="94">
        <f t="shared" si="3"/>
        <v>172686.21</v>
      </c>
      <c r="I19" s="94">
        <f t="shared" si="3"/>
        <v>172686.21</v>
      </c>
      <c r="J19" s="94">
        <f>SUM(J15:J18)</f>
        <v>207911.21</v>
      </c>
      <c r="K19" s="94">
        <f>SUM(K15:K18)</f>
        <v>194502.94999999998</v>
      </c>
      <c r="L19" s="33"/>
      <c r="M19" s="33"/>
      <c r="N19" s="33"/>
      <c r="O19" s="33"/>
    </row>
    <row r="20" spans="1:15" x14ac:dyDescent="0.2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x14ac:dyDescent="0.2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68"/>
      <c r="L21" s="27"/>
      <c r="M21" s="27"/>
      <c r="N21" s="27"/>
      <c r="O21" s="27"/>
    </row>
    <row r="23" spans="1:15" s="2" customFormat="1" x14ac:dyDescent="0.2">
      <c r="A23" s="2" t="s">
        <v>45</v>
      </c>
      <c r="C23" s="2">
        <f>SUM(C6:C16)</f>
        <v>223878.59</v>
      </c>
      <c r="D23" s="58">
        <f>+D11+D19</f>
        <v>220922.63</v>
      </c>
      <c r="E23" s="58">
        <f t="shared" ref="E23:G23" si="4">+E11+E19</f>
        <v>220081.66999999998</v>
      </c>
      <c r="F23" s="58">
        <f t="shared" si="4"/>
        <v>218514.52</v>
      </c>
      <c r="G23" s="58">
        <f t="shared" si="4"/>
        <v>218479.52</v>
      </c>
      <c r="H23" s="58">
        <f>+H11+H19</f>
        <v>218038.66</v>
      </c>
      <c r="I23" s="59">
        <f>+I11+I19</f>
        <v>223592.05</v>
      </c>
      <c r="J23" s="59">
        <f>+J19+J11</f>
        <v>245601.1</v>
      </c>
      <c r="K23" s="59">
        <f>+K19+K11</f>
        <v>245601.1</v>
      </c>
    </row>
  </sheetData>
  <pageMargins left="0.7" right="0.7" top="0.75" bottom="0.75" header="0.3" footer="0.3"/>
  <pageSetup paperSize="9" scale="70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cash book</vt:lpstr>
      <vt:lpstr>Half year stmt</vt:lpstr>
      <vt:lpstr>Budget</vt:lpstr>
      <vt:lpstr>bank reconciliation</vt:lpstr>
      <vt:lpstr>Budget!Print_Area</vt:lpstr>
      <vt:lpstr>'cash book'!Print_Area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 bendall</dc:creator>
  <cp:lastModifiedBy>leona bendall</cp:lastModifiedBy>
  <cp:lastPrinted>2022-11-21T16:39:01Z</cp:lastPrinted>
  <dcterms:created xsi:type="dcterms:W3CDTF">2022-06-04T15:25:48Z</dcterms:created>
  <dcterms:modified xsi:type="dcterms:W3CDTF">2022-11-22T12:32:45Z</dcterms:modified>
</cp:coreProperties>
</file>