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8_{40728DBA-109B-4D9F-B043-E384B4512053}" xr6:coauthVersionLast="45" xr6:coauthVersionMax="45" xr10:uidLastSave="{00000000-0000-0000-0000-000000000000}"/>
  <bookViews>
    <workbookView xWindow="-120" yWindow="-120" windowWidth="20730" windowHeight="11160" xr2:uid="{A3A9B599-A91E-4860-8F03-48FFB012179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1" l="1"/>
  <c r="J39" i="1"/>
  <c r="J43" i="1" s="1"/>
  <c r="H39" i="1"/>
  <c r="E39" i="1"/>
  <c r="E43" i="1" s="1"/>
  <c r="G43" i="1" s="1"/>
  <c r="C39" i="1"/>
  <c r="G38" i="1"/>
  <c r="E38" i="1"/>
  <c r="G37" i="1"/>
  <c r="E37" i="1"/>
  <c r="G36" i="1"/>
  <c r="E36" i="1"/>
  <c r="G35" i="1"/>
  <c r="E35" i="1"/>
  <c r="G34" i="1"/>
  <c r="E34" i="1"/>
  <c r="G33" i="1"/>
  <c r="F33" i="1"/>
  <c r="F39" i="1" s="1"/>
  <c r="F43" i="1" s="1"/>
  <c r="G32" i="1"/>
  <c r="E32" i="1"/>
  <c r="G31" i="1"/>
  <c r="E31" i="1"/>
  <c r="G30" i="1"/>
  <c r="E30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G39" i="1" s="1"/>
  <c r="E16" i="1"/>
  <c r="J12" i="1"/>
  <c r="J42" i="1" s="1"/>
  <c r="J44" i="1" s="1"/>
  <c r="C12" i="1"/>
  <c r="C42" i="1" s="1"/>
  <c r="C44" i="1" s="1"/>
  <c r="E11" i="1"/>
  <c r="G11" i="1" s="1"/>
  <c r="J10" i="1"/>
  <c r="G10" i="1"/>
  <c r="F9" i="1"/>
  <c r="G9" i="1" s="1"/>
  <c r="E8" i="1"/>
  <c r="G8" i="1" s="1"/>
  <c r="E7" i="1"/>
  <c r="G7" i="1" s="1"/>
  <c r="E6" i="1"/>
  <c r="G6" i="1" s="1"/>
  <c r="E5" i="1"/>
  <c r="G5" i="1" s="1"/>
  <c r="E4" i="1"/>
  <c r="G4" i="1" s="1"/>
  <c r="E3" i="1"/>
  <c r="E12" i="1" s="1"/>
  <c r="E42" i="1" l="1"/>
  <c r="F12" i="1"/>
  <c r="F42" i="1" s="1"/>
  <c r="F44" i="1" s="1"/>
  <c r="G3" i="1"/>
  <c r="E44" i="1" l="1"/>
  <c r="G42" i="1"/>
  <c r="G44" i="1" s="1"/>
  <c r="G12" i="1"/>
</calcChain>
</file>

<file path=xl/sharedStrings.xml><?xml version="1.0" encoding="utf-8"?>
<sst xmlns="http://schemas.openxmlformats.org/spreadsheetml/2006/main" count="78" uniqueCount="73">
  <si>
    <t>2020/2021
Budget</t>
  </si>
  <si>
    <t>2019/20
Actual
General</t>
  </si>
  <si>
    <t>2019/20
Actual
Allotment</t>
  </si>
  <si>
    <t>Total</t>
  </si>
  <si>
    <t>2021/2022 Budget</t>
  </si>
  <si>
    <t>2020/2021
Parish Plan Account</t>
  </si>
  <si>
    <t>Receipts</t>
  </si>
  <si>
    <t>A1</t>
  </si>
  <si>
    <t>Precept</t>
  </si>
  <si>
    <t>A2</t>
  </si>
  <si>
    <t>Transparency Grant</t>
  </si>
  <si>
    <t>A3</t>
  </si>
  <si>
    <t>Defibrillator Grant</t>
  </si>
  <si>
    <t>A4</t>
  </si>
  <si>
    <t>Allotments</t>
  </si>
  <si>
    <t>A5</t>
  </si>
  <si>
    <t>White Lion</t>
  </si>
  <si>
    <t>A6</t>
  </si>
  <si>
    <t>Sundry Income</t>
  </si>
  <si>
    <t>A7</t>
  </si>
  <si>
    <t>incorrectly allocated to other account</t>
  </si>
  <si>
    <t>W1</t>
  </si>
  <si>
    <t>Insurance claims</t>
  </si>
  <si>
    <t>-</t>
  </si>
  <si>
    <t>V1</t>
  </si>
  <si>
    <t>VAT Recovered</t>
  </si>
  <si>
    <t>Payments</t>
  </si>
  <si>
    <t>B1</t>
  </si>
  <si>
    <t>Staff/contractor costs</t>
  </si>
  <si>
    <t>B2</t>
  </si>
  <si>
    <t>Audit</t>
  </si>
  <si>
    <t>B3</t>
  </si>
  <si>
    <t>Insurance</t>
  </si>
  <si>
    <t>B4</t>
  </si>
  <si>
    <t>Room Hire</t>
  </si>
  <si>
    <t>B5</t>
  </si>
  <si>
    <t>Printing, Stationery, Postage</t>
  </si>
  <si>
    <t>B6</t>
  </si>
  <si>
    <t>Travel etc costs</t>
  </si>
  <si>
    <t>C1</t>
  </si>
  <si>
    <t>Grass Cutting</t>
  </si>
  <si>
    <t>C2</t>
  </si>
  <si>
    <t>Repairs &amp; Maintenance</t>
  </si>
  <si>
    <t>C3</t>
  </si>
  <si>
    <t>Hanging baskets</t>
  </si>
  <si>
    <t>C4</t>
  </si>
  <si>
    <t>War Memorial</t>
  </si>
  <si>
    <t>E1</t>
  </si>
  <si>
    <t>Training &amp; Development</t>
  </si>
  <si>
    <t>E2</t>
  </si>
  <si>
    <t>Subscriptions &amp; Membership</t>
  </si>
  <si>
    <t>E3</t>
  </si>
  <si>
    <t>IT (website support)</t>
  </si>
  <si>
    <t>F1</t>
  </si>
  <si>
    <t>Round The Revel</t>
  </si>
  <si>
    <t>F2</t>
  </si>
  <si>
    <t>Grants</t>
  </si>
  <si>
    <t>F3</t>
  </si>
  <si>
    <t>Election expenses</t>
  </si>
  <si>
    <t>F4</t>
  </si>
  <si>
    <t>Sundry Expenditure</t>
  </si>
  <si>
    <t>P1</t>
  </si>
  <si>
    <t>Village Hall</t>
  </si>
  <si>
    <t>P2</t>
  </si>
  <si>
    <t>Street Lighting</t>
  </si>
  <si>
    <t>P3</t>
  </si>
  <si>
    <t>Street Lighting Maintenance</t>
  </si>
  <si>
    <t>P4</t>
  </si>
  <si>
    <t>W2</t>
  </si>
  <si>
    <t>VAT Paid</t>
  </si>
  <si>
    <t>Opening Balance</t>
  </si>
  <si>
    <t>Closing Balance</t>
  </si>
  <si>
    <t>Bank Balances from reconciliation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</si>
</sst>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color theme="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Alignment="1">
      <alignment vertical="top"/>
    </xf>
    <xf numFmtId="3" fontId="3" fillId="0" borderId="0" xfId="1" applyNumberFormat="1" applyFont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4" fillId="0" borderId="0" xfId="1" applyFont="1" applyAlignment="1">
      <alignment vertical="top"/>
    </xf>
    <xf numFmtId="3" fontId="3" fillId="0" borderId="0" xfId="1" applyNumberFormat="1" applyFont="1" applyAlignment="1">
      <alignment vertical="top"/>
    </xf>
    <xf numFmtId="4" fontId="3" fillId="0" borderId="1" xfId="1" applyNumberFormat="1" applyFont="1" applyBorder="1" applyAlignment="1">
      <alignment vertical="top"/>
    </xf>
    <xf numFmtId="4" fontId="3" fillId="0" borderId="0" xfId="1" applyNumberFormat="1" applyFont="1" applyAlignment="1">
      <alignment vertical="top"/>
    </xf>
    <xf numFmtId="4" fontId="2" fillId="0" borderId="2" xfId="1" applyNumberFormat="1" applyFont="1" applyBorder="1" applyAlignment="1">
      <alignment vertical="top"/>
    </xf>
    <xf numFmtId="0" fontId="3" fillId="0" borderId="0" xfId="1" applyFont="1" applyAlignment="1">
      <alignment vertical="top"/>
    </xf>
    <xf numFmtId="3" fontId="3" fillId="0" borderId="1" xfId="1" applyNumberFormat="1" applyFont="1" applyBorder="1" applyAlignment="1">
      <alignment vertical="top"/>
    </xf>
    <xf numFmtId="4" fontId="3" fillId="0" borderId="0" xfId="1" applyNumberFormat="1" applyFont="1" applyAlignment="1">
      <alignment horizontal="right" vertical="top"/>
    </xf>
    <xf numFmtId="3" fontId="4" fillId="0" borderId="0" xfId="1" applyNumberFormat="1" applyFont="1" applyAlignment="1">
      <alignment vertical="top"/>
    </xf>
    <xf numFmtId="3" fontId="4" fillId="0" borderId="1" xfId="1" applyNumberFormat="1" applyFont="1" applyBorder="1" applyAlignment="1">
      <alignment vertical="top"/>
    </xf>
    <xf numFmtId="4" fontId="4" fillId="0" borderId="0" xfId="1" applyNumberFormat="1" applyFont="1" applyAlignment="1">
      <alignment vertical="top"/>
    </xf>
    <xf numFmtId="4" fontId="4" fillId="0" borderId="2" xfId="1" applyNumberFormat="1" applyFont="1" applyBorder="1" applyAlignment="1">
      <alignment vertical="top"/>
    </xf>
    <xf numFmtId="4" fontId="3" fillId="0" borderId="2" xfId="1" applyNumberFormat="1" applyFont="1" applyBorder="1" applyAlignment="1">
      <alignment vertical="top"/>
    </xf>
    <xf numFmtId="3" fontId="3" fillId="0" borderId="2" xfId="1" applyNumberFormat="1" applyFont="1" applyBorder="1" applyAlignment="1">
      <alignment vertical="top"/>
    </xf>
    <xf numFmtId="0" fontId="2" fillId="2" borderId="0" xfId="1" applyFont="1" applyFill="1" applyAlignment="1">
      <alignment vertical="top"/>
    </xf>
    <xf numFmtId="3" fontId="3" fillId="2" borderId="0" xfId="1" applyNumberFormat="1" applyFont="1" applyFill="1" applyAlignment="1">
      <alignment vertical="top"/>
    </xf>
    <xf numFmtId="3" fontId="3" fillId="2" borderId="1" xfId="1" applyNumberFormat="1" applyFont="1" applyFill="1" applyBorder="1" applyAlignment="1">
      <alignment vertical="top"/>
    </xf>
    <xf numFmtId="4" fontId="3" fillId="2" borderId="0" xfId="1" applyNumberFormat="1" applyFont="1" applyFill="1" applyAlignment="1">
      <alignment vertical="top"/>
    </xf>
    <xf numFmtId="4" fontId="3" fillId="2" borderId="2" xfId="1" applyNumberFormat="1" applyFont="1" applyFill="1" applyBorder="1" applyAlignment="1">
      <alignment vertical="top"/>
    </xf>
    <xf numFmtId="4" fontId="2" fillId="2" borderId="2" xfId="1" applyNumberFormat="1" applyFont="1" applyFill="1" applyBorder="1" applyAlignment="1">
      <alignment vertical="top"/>
    </xf>
    <xf numFmtId="4" fontId="3" fillId="2" borderId="1" xfId="1" applyNumberFormat="1" applyFont="1" applyFill="1" applyBorder="1" applyAlignment="1">
      <alignment vertical="top"/>
    </xf>
  </cellXfs>
  <cellStyles count="2">
    <cellStyle name="Normal" xfId="0" builtinId="0"/>
    <cellStyle name="Normal 2" xfId="1" xr:uid="{237A2D85-5556-4AEF-B99E-695ED4DFA9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PC%202021%20Cashbook%20202008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"/>
      <sheetName val="Payments"/>
      <sheetName val="Budget v Actual"/>
    </sheetNames>
    <sheetDataSet>
      <sheetData sheetId="0">
        <row r="1">
          <cell r="E1" t="str">
            <v>Code</v>
          </cell>
          <cell r="G1" t="str">
            <v>Net</v>
          </cell>
        </row>
        <row r="3">
          <cell r="E3" t="str">
            <v>a1</v>
          </cell>
          <cell r="G3">
            <v>7430.5</v>
          </cell>
        </row>
      </sheetData>
      <sheetData sheetId="1">
        <row r="1">
          <cell r="E1" t="str">
            <v>Code</v>
          </cell>
        </row>
        <row r="3">
          <cell r="E3" t="str">
            <v>w2</v>
          </cell>
          <cell r="G3">
            <v>2995</v>
          </cell>
        </row>
        <row r="4">
          <cell r="E4" t="str">
            <v>p2</v>
          </cell>
          <cell r="G4">
            <v>245.69</v>
          </cell>
        </row>
        <row r="5">
          <cell r="E5" t="str">
            <v>w2</v>
          </cell>
          <cell r="G5">
            <v>12468.26</v>
          </cell>
        </row>
        <row r="6">
          <cell r="E6" t="str">
            <v>c1</v>
          </cell>
          <cell r="G6">
            <v>660</v>
          </cell>
        </row>
        <row r="7">
          <cell r="E7" t="str">
            <v>b1</v>
          </cell>
          <cell r="G7">
            <v>161.36000000000001</v>
          </cell>
        </row>
        <row r="8">
          <cell r="E8" t="str">
            <v>b5</v>
          </cell>
          <cell r="G8">
            <v>34.659999999999997</v>
          </cell>
        </row>
        <row r="9">
          <cell r="E9" t="str">
            <v>b1</v>
          </cell>
          <cell r="G9">
            <v>495.56</v>
          </cell>
        </row>
        <row r="10">
          <cell r="E10" t="str">
            <v>w2</v>
          </cell>
          <cell r="G10">
            <v>144.74</v>
          </cell>
        </row>
        <row r="11">
          <cell r="E11" t="str">
            <v>f1</v>
          </cell>
          <cell r="G11">
            <v>200</v>
          </cell>
        </row>
        <row r="12">
          <cell r="E12" t="str">
            <v>c2</v>
          </cell>
          <cell r="G12">
            <v>360</v>
          </cell>
        </row>
        <row r="13">
          <cell r="E13" t="str">
            <v>b1</v>
          </cell>
          <cell r="G13">
            <v>495.56</v>
          </cell>
        </row>
        <row r="14">
          <cell r="E14" t="str">
            <v>b1</v>
          </cell>
          <cell r="G14">
            <v>161.36000000000001</v>
          </cell>
        </row>
        <row r="15">
          <cell r="E15" t="str">
            <v>w2</v>
          </cell>
          <cell r="G15">
            <v>144.74</v>
          </cell>
        </row>
        <row r="16">
          <cell r="E16" t="str">
            <v>e3</v>
          </cell>
          <cell r="G16">
            <v>35.44</v>
          </cell>
        </row>
        <row r="17">
          <cell r="E17" t="str">
            <v>b5</v>
          </cell>
          <cell r="G17">
            <v>24.99</v>
          </cell>
        </row>
        <row r="18">
          <cell r="E18" t="str">
            <v>e1</v>
          </cell>
          <cell r="G18">
            <v>15</v>
          </cell>
        </row>
        <row r="19">
          <cell r="E19" t="str">
            <v>b2</v>
          </cell>
          <cell r="G19">
            <v>60</v>
          </cell>
        </row>
        <row r="20">
          <cell r="E20" t="str">
            <v>w2</v>
          </cell>
          <cell r="G20">
            <v>714</v>
          </cell>
        </row>
        <row r="21">
          <cell r="E21" t="str">
            <v>e1</v>
          </cell>
          <cell r="G21">
            <v>72.3</v>
          </cell>
        </row>
        <row r="22">
          <cell r="E22" t="str">
            <v>c3</v>
          </cell>
          <cell r="G22">
            <v>90</v>
          </cell>
        </row>
        <row r="23">
          <cell r="E23" t="str">
            <v>w2</v>
          </cell>
          <cell r="G23">
            <v>2678.52</v>
          </cell>
        </row>
        <row r="24">
          <cell r="E24" t="str">
            <v>e3</v>
          </cell>
          <cell r="G24">
            <v>372</v>
          </cell>
        </row>
        <row r="25">
          <cell r="E25" t="str">
            <v>e3</v>
          </cell>
          <cell r="G25">
            <v>22.79</v>
          </cell>
        </row>
        <row r="26">
          <cell r="E26" t="str">
            <v>b5</v>
          </cell>
          <cell r="G26">
            <v>37.65</v>
          </cell>
        </row>
        <row r="27">
          <cell r="E27" t="str">
            <v>b1</v>
          </cell>
          <cell r="G27">
            <v>161.36000000000001</v>
          </cell>
        </row>
        <row r="28">
          <cell r="E28" t="str">
            <v>b1</v>
          </cell>
          <cell r="G28">
            <v>495.56</v>
          </cell>
        </row>
        <row r="29">
          <cell r="E29" t="str">
            <v>w2</v>
          </cell>
          <cell r="G29">
            <v>144.74</v>
          </cell>
        </row>
        <row r="30">
          <cell r="E30" t="str">
            <v>p2</v>
          </cell>
          <cell r="G30">
            <v>245.69</v>
          </cell>
        </row>
        <row r="31">
          <cell r="E31" t="str">
            <v>b5</v>
          </cell>
          <cell r="G31">
            <v>42.79</v>
          </cell>
        </row>
        <row r="32">
          <cell r="E32" t="str">
            <v>b1</v>
          </cell>
          <cell r="G32">
            <v>495.56</v>
          </cell>
        </row>
        <row r="33">
          <cell r="E33" t="str">
            <v>w2</v>
          </cell>
          <cell r="G33">
            <v>144.74</v>
          </cell>
        </row>
        <row r="34">
          <cell r="E34" t="str">
            <v>b1</v>
          </cell>
          <cell r="G34">
            <v>161.36000000000001</v>
          </cell>
        </row>
        <row r="35">
          <cell r="E35" t="str">
            <v>b5</v>
          </cell>
          <cell r="G35">
            <v>12.66</v>
          </cell>
        </row>
        <row r="36">
          <cell r="E36" t="str">
            <v>e2</v>
          </cell>
          <cell r="G36">
            <v>35</v>
          </cell>
        </row>
        <row r="37">
          <cell r="E37" t="str">
            <v>e3</v>
          </cell>
          <cell r="G37">
            <v>89.99</v>
          </cell>
        </row>
        <row r="38">
          <cell r="E38" t="str">
            <v>b3</v>
          </cell>
          <cell r="G38">
            <v>909.35</v>
          </cell>
        </row>
        <row r="39">
          <cell r="E39" t="str">
            <v>c1</v>
          </cell>
          <cell r="G39">
            <v>900</v>
          </cell>
        </row>
        <row r="40">
          <cell r="E40" t="str">
            <v>b1</v>
          </cell>
          <cell r="G40">
            <v>495.56</v>
          </cell>
        </row>
        <row r="41">
          <cell r="E41" t="str">
            <v>w2</v>
          </cell>
          <cell r="G41">
            <v>169.9</v>
          </cell>
        </row>
        <row r="42">
          <cell r="E42" t="str">
            <v>b1</v>
          </cell>
          <cell r="G42">
            <v>173.2</v>
          </cell>
        </row>
        <row r="43">
          <cell r="E43" t="str">
            <v>b5</v>
          </cell>
          <cell r="G43">
            <v>24.99</v>
          </cell>
        </row>
        <row r="44">
          <cell r="E44" t="str">
            <v>b5</v>
          </cell>
          <cell r="G44">
            <v>27.05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C89AA-A520-472E-854C-D5464E6A0637}">
  <dimension ref="A1:J46"/>
  <sheetViews>
    <sheetView tabSelected="1" topLeftCell="A26" workbookViewId="0">
      <selection activeCell="L3" sqref="L3"/>
    </sheetView>
  </sheetViews>
  <sheetFormatPr defaultRowHeight="15" x14ac:dyDescent="0.25"/>
  <cols>
    <col min="2" max="2" width="37" customWidth="1"/>
    <col min="5" max="5" width="17" customWidth="1"/>
    <col min="7" max="7" width="18.42578125" customWidth="1"/>
  </cols>
  <sheetData>
    <row r="1" spans="1:10" ht="75" x14ac:dyDescent="0.25">
      <c r="A1" s="1"/>
      <c r="B1" s="1"/>
      <c r="C1" s="2" t="s">
        <v>0</v>
      </c>
      <c r="D1" s="3"/>
      <c r="E1" s="4" t="s">
        <v>1</v>
      </c>
      <c r="F1" s="4" t="s">
        <v>2</v>
      </c>
      <c r="G1" s="5" t="s">
        <v>3</v>
      </c>
      <c r="H1" s="5" t="s">
        <v>4</v>
      </c>
      <c r="I1" s="5"/>
      <c r="J1" s="6" t="s">
        <v>5</v>
      </c>
    </row>
    <row r="2" spans="1:10" x14ac:dyDescent="0.25">
      <c r="A2" s="1"/>
      <c r="B2" s="7" t="s">
        <v>6</v>
      </c>
      <c r="C2" s="8"/>
      <c r="D2" s="9"/>
      <c r="E2" s="10"/>
      <c r="F2" s="10"/>
      <c r="G2" s="10"/>
      <c r="H2" s="10"/>
      <c r="I2" s="10"/>
      <c r="J2" s="11"/>
    </row>
    <row r="3" spans="1:10" x14ac:dyDescent="0.25">
      <c r="A3" s="12" t="s">
        <v>7</v>
      </c>
      <c r="B3" s="12" t="s">
        <v>8</v>
      </c>
      <c r="C3" s="8">
        <v>14861</v>
      </c>
      <c r="D3" s="13"/>
      <c r="E3" s="10">
        <f>SUMIF([1]Receipts!E:E,A3,[1]Receipts!G:G)</f>
        <v>7430.5</v>
      </c>
      <c r="F3" s="10"/>
      <c r="G3" s="10">
        <f t="shared" ref="G3:G12" si="0">SUM(E3:F3)</f>
        <v>7430.5</v>
      </c>
      <c r="H3" s="10"/>
      <c r="I3" s="10"/>
      <c r="J3" s="11"/>
    </row>
    <row r="4" spans="1:10" x14ac:dyDescent="0.25">
      <c r="A4" s="12" t="s">
        <v>9</v>
      </c>
      <c r="B4" s="12" t="s">
        <v>10</v>
      </c>
      <c r="C4" s="8">
        <v>0</v>
      </c>
      <c r="D4" s="13"/>
      <c r="E4" s="10">
        <f>SUMIF([1]Receipts!E:E,A4,[1]Receipts!G:G)</f>
        <v>0</v>
      </c>
      <c r="F4" s="10"/>
      <c r="G4" s="10">
        <f t="shared" si="0"/>
        <v>0</v>
      </c>
      <c r="H4" s="10"/>
      <c r="I4" s="10"/>
      <c r="J4" s="11"/>
    </row>
    <row r="5" spans="1:10" x14ac:dyDescent="0.25">
      <c r="A5" s="1" t="s">
        <v>11</v>
      </c>
      <c r="B5" s="12" t="s">
        <v>12</v>
      </c>
      <c r="C5" s="8">
        <v>0</v>
      </c>
      <c r="D5" s="13"/>
      <c r="E5" s="10">
        <f>SUMIF([1]Receipts!E:E,A5,[1]Receipts!G:G)</f>
        <v>0</v>
      </c>
      <c r="F5" s="10"/>
      <c r="G5" s="10">
        <f t="shared" si="0"/>
        <v>0</v>
      </c>
      <c r="H5" s="10"/>
      <c r="I5" s="10"/>
      <c r="J5" s="11"/>
    </row>
    <row r="6" spans="1:10" x14ac:dyDescent="0.25">
      <c r="A6" s="1" t="s">
        <v>13</v>
      </c>
      <c r="B6" s="12" t="s">
        <v>14</v>
      </c>
      <c r="C6" s="8">
        <v>180</v>
      </c>
      <c r="D6" s="13"/>
      <c r="E6" s="10">
        <f>SUMIF([1]Receipts!E:E,A6,[1]Receipts!G:G)</f>
        <v>0</v>
      </c>
      <c r="F6" s="10"/>
      <c r="G6" s="10">
        <f t="shared" si="0"/>
        <v>0</v>
      </c>
      <c r="H6" s="10"/>
      <c r="I6" s="10"/>
      <c r="J6" s="11"/>
    </row>
    <row r="7" spans="1:10" x14ac:dyDescent="0.25">
      <c r="A7" s="1" t="s">
        <v>15</v>
      </c>
      <c r="B7" s="1" t="s">
        <v>16</v>
      </c>
      <c r="C7" s="8">
        <v>0</v>
      </c>
      <c r="D7" s="13"/>
      <c r="E7" s="10">
        <f>SUMIF([1]Receipts!E:E,A7,[1]Receipts!G:G)</f>
        <v>0</v>
      </c>
      <c r="F7" s="10"/>
      <c r="G7" s="10">
        <f t="shared" si="0"/>
        <v>0</v>
      </c>
      <c r="H7" s="10"/>
      <c r="I7" s="10"/>
      <c r="J7" s="11"/>
    </row>
    <row r="8" spans="1:10" x14ac:dyDescent="0.25">
      <c r="A8" s="1" t="s">
        <v>17</v>
      </c>
      <c r="B8" s="12" t="s">
        <v>18</v>
      </c>
      <c r="C8" s="8">
        <v>0</v>
      </c>
      <c r="D8" s="13"/>
      <c r="E8" s="10">
        <f>SUMIF([1]Receipts!E:E,A8,[1]Receipts!G:G)</f>
        <v>0</v>
      </c>
      <c r="F8" s="10"/>
      <c r="G8" s="10">
        <f t="shared" si="0"/>
        <v>0</v>
      </c>
      <c r="H8" s="10"/>
      <c r="I8" s="10"/>
      <c r="J8" s="11"/>
    </row>
    <row r="9" spans="1:10" x14ac:dyDescent="0.25">
      <c r="A9" s="1" t="s">
        <v>19</v>
      </c>
      <c r="B9" s="12" t="s">
        <v>20</v>
      </c>
      <c r="C9" s="8">
        <v>0</v>
      </c>
      <c r="D9" s="13"/>
      <c r="E9" s="10"/>
      <c r="F9" s="10">
        <f>SUMIF([1]Receipts!E:E,A9,[1]Receipts!G:G)</f>
        <v>0</v>
      </c>
      <c r="G9" s="10">
        <f t="shared" si="0"/>
        <v>0</v>
      </c>
      <c r="H9" s="10"/>
      <c r="I9" s="10"/>
      <c r="J9" s="11"/>
    </row>
    <row r="10" spans="1:10" x14ac:dyDescent="0.25">
      <c r="A10" s="1" t="s">
        <v>21</v>
      </c>
      <c r="B10" s="1" t="s">
        <v>22</v>
      </c>
      <c r="C10" s="8">
        <v>0</v>
      </c>
      <c r="D10" s="13"/>
      <c r="E10" s="14" t="s">
        <v>23</v>
      </c>
      <c r="F10" s="10"/>
      <c r="G10" s="10">
        <f t="shared" si="0"/>
        <v>0</v>
      </c>
      <c r="H10" s="10"/>
      <c r="I10" s="10"/>
      <c r="J10" s="11">
        <f>SUMIF([1]Receipts!E:E,A10,[1]Receipts!G:G)</f>
        <v>0</v>
      </c>
    </row>
    <row r="11" spans="1:10" x14ac:dyDescent="0.25">
      <c r="A11" s="1" t="s">
        <v>24</v>
      </c>
      <c r="B11" s="1" t="s">
        <v>25</v>
      </c>
      <c r="C11" s="8"/>
      <c r="D11" s="13"/>
      <c r="E11" s="10">
        <f>SUMIF([1]Receipts!E:E,A11,[1]Receipts!G:G)</f>
        <v>0</v>
      </c>
      <c r="F11" s="10"/>
      <c r="G11" s="10">
        <f t="shared" si="0"/>
        <v>0</v>
      </c>
      <c r="H11" s="10"/>
      <c r="I11" s="10"/>
      <c r="J11" s="11"/>
    </row>
    <row r="12" spans="1:10" x14ac:dyDescent="0.25">
      <c r="A12" s="7"/>
      <c r="B12" s="7"/>
      <c r="C12" s="15">
        <f>SUM(C3:C11)</f>
        <v>15041</v>
      </c>
      <c r="D12" s="16"/>
      <c r="E12" s="17">
        <f>SUM(E3:E11)</f>
        <v>7430.5</v>
      </c>
      <c r="F12" s="17">
        <f>SUM(F3:F11)</f>
        <v>0</v>
      </c>
      <c r="G12" s="17">
        <f t="shared" si="0"/>
        <v>7430.5</v>
      </c>
      <c r="H12" s="17"/>
      <c r="I12" s="17"/>
      <c r="J12" s="18">
        <f>SUM(J5:J11)</f>
        <v>0</v>
      </c>
    </row>
    <row r="13" spans="1:10" x14ac:dyDescent="0.25">
      <c r="A13" s="1"/>
      <c r="B13" s="1"/>
      <c r="C13" s="8"/>
      <c r="D13" s="13"/>
      <c r="E13" s="10"/>
      <c r="F13" s="10"/>
      <c r="G13" s="10"/>
      <c r="H13" s="10"/>
      <c r="I13" s="10"/>
      <c r="J13" s="11"/>
    </row>
    <row r="14" spans="1:10" x14ac:dyDescent="0.25">
      <c r="A14" s="1"/>
      <c r="B14" s="1"/>
      <c r="C14" s="8"/>
      <c r="D14" s="13"/>
      <c r="E14" s="10"/>
      <c r="F14" s="10"/>
      <c r="G14" s="10"/>
      <c r="H14" s="10"/>
      <c r="I14" s="10"/>
      <c r="J14" s="11"/>
    </row>
    <row r="15" spans="1:10" x14ac:dyDescent="0.25">
      <c r="A15" s="1"/>
      <c r="B15" s="7" t="s">
        <v>26</v>
      </c>
      <c r="C15" s="8"/>
      <c r="D15" s="13"/>
      <c r="E15" s="10"/>
      <c r="F15" s="10"/>
      <c r="G15" s="10"/>
      <c r="H15" s="10"/>
      <c r="I15" s="10"/>
      <c r="J15" s="11"/>
    </row>
    <row r="16" spans="1:10" x14ac:dyDescent="0.25">
      <c r="A16" s="1" t="s">
        <v>27</v>
      </c>
      <c r="B16" s="1" t="s">
        <v>28</v>
      </c>
      <c r="C16" s="8">
        <v>6603</v>
      </c>
      <c r="D16" s="13"/>
      <c r="E16" s="10">
        <f>SUMIF([1]Payments!E:E,A16,[1]Payments!G:G)</f>
        <v>3296.44</v>
      </c>
      <c r="F16" s="10"/>
      <c r="G16" s="10">
        <f t="shared" ref="G16:G38" si="1">SUM(E16:F16)</f>
        <v>3296.44</v>
      </c>
      <c r="H16" s="10">
        <v>7587.92</v>
      </c>
      <c r="I16" s="10"/>
      <c r="J16" s="11"/>
    </row>
    <row r="17" spans="1:10" x14ac:dyDescent="0.25">
      <c r="A17" s="1" t="s">
        <v>29</v>
      </c>
      <c r="B17" s="1" t="s">
        <v>30</v>
      </c>
      <c r="C17" s="8">
        <v>220</v>
      </c>
      <c r="D17" s="13"/>
      <c r="E17" s="10">
        <f>SUMIF([1]Payments!E:E,A17,[1]Payments!G:G)</f>
        <v>60</v>
      </c>
      <c r="F17" s="10"/>
      <c r="G17" s="10">
        <f t="shared" si="1"/>
        <v>60</v>
      </c>
      <c r="H17" s="10">
        <v>220</v>
      </c>
      <c r="I17" s="10"/>
      <c r="J17" s="11"/>
    </row>
    <row r="18" spans="1:10" x14ac:dyDescent="0.25">
      <c r="A18" s="1" t="s">
        <v>31</v>
      </c>
      <c r="B18" s="1" t="s">
        <v>32</v>
      </c>
      <c r="C18" s="8">
        <v>570</v>
      </c>
      <c r="D18" s="13"/>
      <c r="E18" s="10">
        <f>SUMIF([1]Payments!E:E,A18,[1]Payments!G:G)</f>
        <v>909.35</v>
      </c>
      <c r="F18" s="10"/>
      <c r="G18" s="10">
        <f t="shared" si="1"/>
        <v>909.35</v>
      </c>
      <c r="H18" s="10">
        <v>650</v>
      </c>
      <c r="I18" s="10"/>
      <c r="J18" s="11"/>
    </row>
    <row r="19" spans="1:10" x14ac:dyDescent="0.25">
      <c r="A19" s="1" t="s">
        <v>33</v>
      </c>
      <c r="B19" s="1" t="s">
        <v>34</v>
      </c>
      <c r="C19" s="8">
        <v>150</v>
      </c>
      <c r="D19" s="13"/>
      <c r="E19" s="10">
        <f>SUMIF([1]Payments!E:E,A19,[1]Payments!G:G)</f>
        <v>0</v>
      </c>
      <c r="F19" s="10"/>
      <c r="G19" s="10">
        <f t="shared" si="1"/>
        <v>0</v>
      </c>
      <c r="H19" s="10">
        <v>0</v>
      </c>
      <c r="I19" s="10"/>
      <c r="J19" s="11"/>
    </row>
    <row r="20" spans="1:10" x14ac:dyDescent="0.25">
      <c r="A20" s="1" t="s">
        <v>35</v>
      </c>
      <c r="B20" s="1" t="s">
        <v>36</v>
      </c>
      <c r="C20" s="8">
        <v>300</v>
      </c>
      <c r="D20" s="13"/>
      <c r="E20" s="10">
        <f>SUMIF([1]Payments!E:E,A20,[1]Payments!G:G)</f>
        <v>204.79</v>
      </c>
      <c r="F20" s="10"/>
      <c r="G20" s="10">
        <f t="shared" si="1"/>
        <v>204.79</v>
      </c>
      <c r="H20" s="10">
        <v>500</v>
      </c>
      <c r="I20" s="10"/>
      <c r="J20" s="11"/>
    </row>
    <row r="21" spans="1:10" x14ac:dyDescent="0.25">
      <c r="A21" s="12" t="s">
        <v>37</v>
      </c>
      <c r="B21" s="12" t="s">
        <v>38</v>
      </c>
      <c r="C21" s="8">
        <v>0</v>
      </c>
      <c r="D21" s="13"/>
      <c r="E21" s="10">
        <f>SUMIF([1]Payments!E:E,A21,[1]Payments!G:G)</f>
        <v>0</v>
      </c>
      <c r="F21" s="10"/>
      <c r="G21" s="10">
        <f t="shared" si="1"/>
        <v>0</v>
      </c>
      <c r="H21" s="10"/>
      <c r="I21" s="10"/>
      <c r="J21" s="11"/>
    </row>
    <row r="22" spans="1:10" x14ac:dyDescent="0.25">
      <c r="A22" s="1" t="s">
        <v>39</v>
      </c>
      <c r="B22" s="1" t="s">
        <v>40</v>
      </c>
      <c r="C22" s="8">
        <v>2400</v>
      </c>
      <c r="D22" s="13"/>
      <c r="E22" s="10">
        <f>SUMIF([1]Payments!E:E,A22,[1]Payments!G:G)</f>
        <v>1560</v>
      </c>
      <c r="F22" s="10"/>
      <c r="G22" s="10">
        <f t="shared" si="1"/>
        <v>1560</v>
      </c>
      <c r="H22" s="10">
        <v>2800</v>
      </c>
      <c r="I22" s="10"/>
      <c r="J22" s="11"/>
    </row>
    <row r="23" spans="1:10" x14ac:dyDescent="0.25">
      <c r="A23" s="1" t="s">
        <v>41</v>
      </c>
      <c r="B23" s="1" t="s">
        <v>42</v>
      </c>
      <c r="C23" s="8">
        <v>500</v>
      </c>
      <c r="D23" s="13"/>
      <c r="E23" s="10">
        <f>SUMIF([1]Payments!E:E,A23,[1]Payments!G:G)</f>
        <v>360</v>
      </c>
      <c r="F23" s="10"/>
      <c r="G23" s="10">
        <f t="shared" si="1"/>
        <v>360</v>
      </c>
      <c r="H23" s="10">
        <v>700</v>
      </c>
      <c r="I23" s="10"/>
      <c r="J23" s="11"/>
    </row>
    <row r="24" spans="1:10" x14ac:dyDescent="0.25">
      <c r="A24" s="1" t="s">
        <v>43</v>
      </c>
      <c r="B24" s="1" t="s">
        <v>44</v>
      </c>
      <c r="C24" s="8">
        <v>100</v>
      </c>
      <c r="D24" s="13"/>
      <c r="E24" s="10">
        <f>SUMIF([1]Payments!E:E,A24,[1]Payments!G:G)</f>
        <v>90</v>
      </c>
      <c r="F24" s="10"/>
      <c r="G24" s="10">
        <f t="shared" si="1"/>
        <v>90</v>
      </c>
      <c r="H24" s="10">
        <v>100</v>
      </c>
      <c r="I24" s="10"/>
      <c r="J24" s="11"/>
    </row>
    <row r="25" spans="1:10" x14ac:dyDescent="0.25">
      <c r="A25" s="1" t="s">
        <v>45</v>
      </c>
      <c r="B25" s="1" t="s">
        <v>46</v>
      </c>
      <c r="C25" s="8">
        <v>100</v>
      </c>
      <c r="D25" s="13"/>
      <c r="E25" s="10">
        <f>SUMIF([1]Payments!E:E,A25,[1]Payments!G:G)</f>
        <v>0</v>
      </c>
      <c r="F25" s="10"/>
      <c r="G25" s="10">
        <f t="shared" si="1"/>
        <v>0</v>
      </c>
      <c r="H25" s="10">
        <v>100</v>
      </c>
      <c r="I25" s="10"/>
      <c r="J25" s="11"/>
    </row>
    <row r="26" spans="1:10" x14ac:dyDescent="0.25">
      <c r="A26" s="1" t="s">
        <v>47</v>
      </c>
      <c r="B26" s="1" t="s">
        <v>48</v>
      </c>
      <c r="C26" s="8">
        <v>0</v>
      </c>
      <c r="D26" s="13"/>
      <c r="E26" s="10">
        <f>SUMIF([1]Payments!E:E,A26,[1]Payments!G:G)</f>
        <v>87.3</v>
      </c>
      <c r="F26" s="10"/>
      <c r="G26" s="10">
        <f t="shared" si="1"/>
        <v>87.3</v>
      </c>
      <c r="H26" s="10">
        <v>100</v>
      </c>
      <c r="I26" s="10"/>
      <c r="J26" s="11"/>
    </row>
    <row r="27" spans="1:10" x14ac:dyDescent="0.25">
      <c r="A27" s="1" t="s">
        <v>49</v>
      </c>
      <c r="B27" s="1" t="s">
        <v>50</v>
      </c>
      <c r="C27" s="8">
        <v>350</v>
      </c>
      <c r="D27" s="13"/>
      <c r="E27" s="10">
        <f>SUMIF([1]Payments!E:E,A27,[1]Payments!G:G)</f>
        <v>35</v>
      </c>
      <c r="F27" s="10"/>
      <c r="G27" s="10">
        <f t="shared" si="1"/>
        <v>35</v>
      </c>
      <c r="H27" s="10">
        <v>350</v>
      </c>
      <c r="I27" s="10"/>
      <c r="J27" s="11"/>
    </row>
    <row r="28" spans="1:10" x14ac:dyDescent="0.25">
      <c r="A28" s="1" t="s">
        <v>51</v>
      </c>
      <c r="B28" s="1" t="s">
        <v>52</v>
      </c>
      <c r="C28" s="8">
        <v>350</v>
      </c>
      <c r="D28" s="13"/>
      <c r="E28" s="10">
        <f>SUMIF([1]Payments!E:E,A28,[1]Payments!G:G)</f>
        <v>520.22</v>
      </c>
      <c r="F28" s="10"/>
      <c r="G28" s="10">
        <f t="shared" si="1"/>
        <v>520.22</v>
      </c>
      <c r="H28" s="10">
        <v>350</v>
      </c>
      <c r="I28" s="10"/>
      <c r="J28" s="11"/>
    </row>
    <row r="29" spans="1:10" x14ac:dyDescent="0.25">
      <c r="A29" s="1" t="s">
        <v>53</v>
      </c>
      <c r="B29" s="1" t="s">
        <v>54</v>
      </c>
      <c r="C29" s="8">
        <v>200</v>
      </c>
      <c r="D29" s="13"/>
      <c r="E29" s="10">
        <f>SUMIF([1]Payments!E:E,A29,[1]Payments!G:G)</f>
        <v>200</v>
      </c>
      <c r="F29" s="10"/>
      <c r="G29" s="10">
        <f t="shared" si="1"/>
        <v>200</v>
      </c>
      <c r="H29" s="10">
        <v>200</v>
      </c>
      <c r="I29" s="10"/>
      <c r="J29" s="11"/>
    </row>
    <row r="30" spans="1:10" x14ac:dyDescent="0.25">
      <c r="A30" s="1" t="s">
        <v>55</v>
      </c>
      <c r="B30" s="1" t="s">
        <v>56</v>
      </c>
      <c r="C30" s="8">
        <v>1600</v>
      </c>
      <c r="D30" s="13"/>
      <c r="E30" s="10">
        <f>SUMIF([1]Payments!E:E,A30,[1]Payments!G:G)</f>
        <v>0</v>
      </c>
      <c r="F30" s="10"/>
      <c r="G30" s="10">
        <f t="shared" si="1"/>
        <v>0</v>
      </c>
      <c r="H30" s="10">
        <v>150</v>
      </c>
      <c r="I30" s="10"/>
      <c r="J30" s="11"/>
    </row>
    <row r="31" spans="1:10" x14ac:dyDescent="0.25">
      <c r="A31" s="1" t="s">
        <v>57</v>
      </c>
      <c r="B31" s="1" t="s">
        <v>58</v>
      </c>
      <c r="C31" s="8">
        <v>100</v>
      </c>
      <c r="D31" s="13"/>
      <c r="E31" s="10">
        <f>SUMIF([1]Payments!E:E,A31,[1]Payments!G:G)</f>
        <v>0</v>
      </c>
      <c r="F31" s="10"/>
      <c r="G31" s="10">
        <f t="shared" si="1"/>
        <v>0</v>
      </c>
      <c r="H31" s="10">
        <v>100</v>
      </c>
      <c r="I31" s="10"/>
      <c r="J31" s="11"/>
    </row>
    <row r="32" spans="1:10" x14ac:dyDescent="0.25">
      <c r="A32" s="1" t="s">
        <v>59</v>
      </c>
      <c r="B32" s="1" t="s">
        <v>60</v>
      </c>
      <c r="C32" s="8">
        <v>0</v>
      </c>
      <c r="D32" s="13"/>
      <c r="E32" s="10">
        <f>SUMIF([1]Payments!E:E,A32,[1]Payments!G:G)</f>
        <v>0</v>
      </c>
      <c r="F32" s="10"/>
      <c r="G32" s="10">
        <f t="shared" si="1"/>
        <v>0</v>
      </c>
      <c r="H32" s="10">
        <v>300</v>
      </c>
      <c r="I32" s="10"/>
      <c r="J32" s="11"/>
    </row>
    <row r="33" spans="1:10" x14ac:dyDescent="0.25">
      <c r="A33" s="1" t="s">
        <v>61</v>
      </c>
      <c r="B33" s="12" t="s">
        <v>62</v>
      </c>
      <c r="C33" s="8">
        <v>0</v>
      </c>
      <c r="D33" s="13"/>
      <c r="E33" s="14" t="s">
        <v>23</v>
      </c>
      <c r="F33" s="10">
        <f>SUMIF([1]Payments!E:E,A33,[1]Payments!G:G)</f>
        <v>0</v>
      </c>
      <c r="G33" s="10">
        <f t="shared" si="1"/>
        <v>0</v>
      </c>
      <c r="H33" s="10"/>
      <c r="I33" s="10"/>
      <c r="J33" s="11"/>
    </row>
    <row r="34" spans="1:10" x14ac:dyDescent="0.25">
      <c r="A34" s="1" t="s">
        <v>63</v>
      </c>
      <c r="B34" s="1" t="s">
        <v>64</v>
      </c>
      <c r="C34" s="8">
        <v>165</v>
      </c>
      <c r="D34" s="13"/>
      <c r="E34" s="10">
        <f>SUMIF([1]Payments!E:E,A34,[1]Payments!G:G)</f>
        <v>491.38</v>
      </c>
      <c r="F34" s="10"/>
      <c r="G34" s="10">
        <f t="shared" si="1"/>
        <v>491.38</v>
      </c>
      <c r="H34" s="10">
        <v>1100</v>
      </c>
      <c r="I34" s="10"/>
      <c r="J34" s="11"/>
    </row>
    <row r="35" spans="1:10" x14ac:dyDescent="0.25">
      <c r="A35" s="1" t="s">
        <v>65</v>
      </c>
      <c r="B35" s="1" t="s">
        <v>66</v>
      </c>
      <c r="C35" s="8">
        <v>200</v>
      </c>
      <c r="D35" s="13"/>
      <c r="E35" s="10">
        <f>SUMIF([1]Payments!E:E,A35,[1]Payments!G:G)</f>
        <v>0</v>
      </c>
      <c r="F35" s="10"/>
      <c r="G35" s="10">
        <f t="shared" si="1"/>
        <v>0</v>
      </c>
      <c r="H35" s="10">
        <v>200</v>
      </c>
      <c r="I35" s="10"/>
      <c r="J35" s="11"/>
    </row>
    <row r="36" spans="1:10" x14ac:dyDescent="0.25">
      <c r="A36" s="1" t="s">
        <v>67</v>
      </c>
      <c r="B36" s="1" t="s">
        <v>14</v>
      </c>
      <c r="C36" s="8">
        <v>250</v>
      </c>
      <c r="D36" s="13"/>
      <c r="E36" s="10">
        <f>SUMIF([1]Payments!E:E,A36,[1]Payments!G:G)</f>
        <v>0</v>
      </c>
      <c r="F36" s="10"/>
      <c r="G36" s="10">
        <f t="shared" si="1"/>
        <v>0</v>
      </c>
      <c r="H36" s="10">
        <v>50</v>
      </c>
      <c r="I36" s="10"/>
      <c r="J36" s="11"/>
    </row>
    <row r="37" spans="1:10" x14ac:dyDescent="0.25">
      <c r="A37" s="1" t="s">
        <v>68</v>
      </c>
      <c r="B37" s="1" t="s">
        <v>16</v>
      </c>
      <c r="C37" s="8">
        <v>0</v>
      </c>
      <c r="D37" s="13"/>
      <c r="E37" s="10">
        <f>SUMIF([1]Payments!E:E,A37,[1]Payments!G:G)</f>
        <v>19604.640000000003</v>
      </c>
      <c r="F37" s="10"/>
      <c r="G37" s="10">
        <f t="shared" si="1"/>
        <v>19604.640000000003</v>
      </c>
      <c r="H37" s="10"/>
      <c r="I37" s="10"/>
      <c r="J37" s="19"/>
    </row>
    <row r="38" spans="1:10" x14ac:dyDescent="0.25">
      <c r="A38" s="1"/>
      <c r="B38" s="1" t="s">
        <v>69</v>
      </c>
      <c r="C38" s="8">
        <v>0</v>
      </c>
      <c r="D38" s="13"/>
      <c r="E38" s="10">
        <f>SUM([1]Payments!H3:H62)</f>
        <v>0</v>
      </c>
      <c r="F38" s="10"/>
      <c r="G38" s="10">
        <f t="shared" si="1"/>
        <v>0</v>
      </c>
      <c r="H38" s="10">
        <v>-746</v>
      </c>
      <c r="I38" s="10"/>
      <c r="J38" s="19"/>
    </row>
    <row r="39" spans="1:10" x14ac:dyDescent="0.25">
      <c r="A39" s="7"/>
      <c r="B39" s="7"/>
      <c r="C39" s="15">
        <f t="shared" ref="C39:G39" si="2">SUM(C16:C38)</f>
        <v>14158</v>
      </c>
      <c r="D39" s="16"/>
      <c r="E39" s="17">
        <f>SUM(E16:E38)</f>
        <v>27419.120000000003</v>
      </c>
      <c r="F39" s="17">
        <f t="shared" si="2"/>
        <v>0</v>
      </c>
      <c r="G39" s="17">
        <f t="shared" si="2"/>
        <v>27419.120000000003</v>
      </c>
      <c r="H39" s="17">
        <f>SUM(H16:H38)</f>
        <v>14811.92</v>
      </c>
      <c r="I39" s="17"/>
      <c r="J39" s="18">
        <f>SUM(J16:J37)</f>
        <v>0</v>
      </c>
    </row>
    <row r="40" spans="1:10" x14ac:dyDescent="0.25">
      <c r="A40" s="1"/>
      <c r="B40" s="1"/>
      <c r="C40" s="8"/>
      <c r="D40" s="13"/>
      <c r="E40" s="8"/>
      <c r="F40" s="8"/>
      <c r="G40" s="8"/>
      <c r="H40" s="8"/>
      <c r="I40" s="8"/>
      <c r="J40" s="20"/>
    </row>
    <row r="41" spans="1:10" x14ac:dyDescent="0.25">
      <c r="A41" s="1"/>
      <c r="B41" s="21" t="s">
        <v>70</v>
      </c>
      <c r="C41" s="22">
        <v>5405.45</v>
      </c>
      <c r="D41" s="23"/>
      <c r="E41" s="24">
        <v>12445.16</v>
      </c>
      <c r="F41" s="24">
        <v>0</v>
      </c>
      <c r="G41" s="24">
        <v>287465.46999999997</v>
      </c>
      <c r="H41" s="24"/>
      <c r="I41" s="24"/>
      <c r="J41" s="25">
        <v>3624.28</v>
      </c>
    </row>
    <row r="42" spans="1:10" x14ac:dyDescent="0.25">
      <c r="A42" s="1"/>
      <c r="B42" s="21" t="s">
        <v>6</v>
      </c>
      <c r="C42" s="22">
        <f>C12</f>
        <v>15041</v>
      </c>
      <c r="D42" s="23"/>
      <c r="E42" s="24">
        <f>E12</f>
        <v>7430.5</v>
      </c>
      <c r="F42" s="24">
        <f>F12</f>
        <v>0</v>
      </c>
      <c r="G42" s="24">
        <f>SUM(E42:F42)</f>
        <v>7430.5</v>
      </c>
      <c r="H42" s="24"/>
      <c r="I42" s="24"/>
      <c r="J42" s="25">
        <f>J12</f>
        <v>0</v>
      </c>
    </row>
    <row r="43" spans="1:10" x14ac:dyDescent="0.25">
      <c r="A43" s="1"/>
      <c r="B43" s="21" t="s">
        <v>26</v>
      </c>
      <c r="C43" s="22">
        <f>-SUM(C39)</f>
        <v>-14158</v>
      </c>
      <c r="D43" s="23"/>
      <c r="E43" s="24">
        <f>-SUM(E39)</f>
        <v>-27419.120000000003</v>
      </c>
      <c r="F43" s="24">
        <f>-SUM(F39)</f>
        <v>0</v>
      </c>
      <c r="G43" s="24">
        <f>SUM(E43:F43)</f>
        <v>-27419.120000000003</v>
      </c>
      <c r="H43" s="24"/>
      <c r="I43" s="24"/>
      <c r="J43" s="25">
        <f>-SUM(J39)</f>
        <v>0</v>
      </c>
    </row>
    <row r="44" spans="1:10" x14ac:dyDescent="0.25">
      <c r="A44" s="1"/>
      <c r="B44" s="21" t="s">
        <v>71</v>
      </c>
      <c r="C44" s="22">
        <f t="shared" ref="C44:J44" si="3">SUM(C41:C43)</f>
        <v>6288.4500000000007</v>
      </c>
      <c r="D44" s="23"/>
      <c r="E44" s="24">
        <f t="shared" si="3"/>
        <v>-7543.4600000000028</v>
      </c>
      <c r="F44" s="24">
        <f t="shared" si="3"/>
        <v>0</v>
      </c>
      <c r="G44" s="24">
        <f t="shared" si="3"/>
        <v>267476.84999999998</v>
      </c>
      <c r="H44" s="24"/>
      <c r="I44" s="24"/>
      <c r="J44" s="26">
        <f t="shared" si="3"/>
        <v>3624.28</v>
      </c>
    </row>
    <row r="45" spans="1:10" x14ac:dyDescent="0.25">
      <c r="A45" s="1"/>
      <c r="B45" s="21"/>
      <c r="C45" s="24"/>
      <c r="D45" s="27"/>
      <c r="E45" s="24"/>
      <c r="F45" s="24"/>
      <c r="G45" s="24"/>
      <c r="H45" s="24"/>
      <c r="I45" s="24"/>
      <c r="J45" s="26"/>
    </row>
    <row r="46" spans="1:10" x14ac:dyDescent="0.25">
      <c r="A46" s="1"/>
      <c r="B46" s="21" t="s">
        <v>72</v>
      </c>
      <c r="C46" s="24"/>
      <c r="D46" s="27"/>
      <c r="E46" s="24"/>
      <c r="F46" s="24"/>
      <c r="G46" s="24">
        <v>267476.84999999998</v>
      </c>
      <c r="H46" s="24"/>
      <c r="I46" s="24"/>
      <c r="J46" s="26">
        <v>3624.28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Pailton Parish Clerk</dc:creator>
  <cp:lastModifiedBy>Pailton Parish Clerk</cp:lastModifiedBy>
  <dcterms:created xsi:type="dcterms:W3CDTF">2020-09-14T13:30:34Z</dcterms:created>
  <dcterms:modified xsi:type="dcterms:W3CDTF">2020-09-14T13:31:18Z</dcterms:modified>
</cp:coreProperties>
</file>