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2023-24 and AGAR/"/>
    </mc:Choice>
  </mc:AlternateContent>
  <xr:revisionPtr revIDLastSave="0" documentId="13_ncr:1_{36CA31B8-E9D2-0B4C-952A-FC5B8964E6A0}" xr6:coauthVersionLast="47" xr6:coauthVersionMax="47" xr10:uidLastSave="{00000000-0000-0000-0000-000000000000}"/>
  <bookViews>
    <workbookView xWindow="180" yWindow="500" windowWidth="28600" windowHeight="16080" xr2:uid="{00000000-000D-0000-FFFF-FFFF00000000}"/>
  </bookViews>
  <sheets>
    <sheet name="Cash book - new" sheetId="8" r:id="rId1"/>
    <sheet name="Budget for 2023 and 2024" sheetId="4" r:id="rId2"/>
    <sheet name="Half Year Statement" sheetId="3" r:id="rId3"/>
    <sheet name="bank reconciliation" sheetId="5" r:id="rId4"/>
  </sheets>
  <externalReferences>
    <externalReference r:id="rId5"/>
  </externalReferences>
  <definedNames>
    <definedName name="_xlnm.Print_Area" localSheetId="3">'bank reconciliation'!$A$1:$P$28</definedName>
    <definedName name="_xlnm.Print_Area" localSheetId="0">'Cash book - new'!$B$1:$H$128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5" l="1"/>
  <c r="O11" i="5"/>
  <c r="O20" i="5"/>
  <c r="O15" i="5"/>
  <c r="N23" i="5"/>
  <c r="O6" i="5"/>
  <c r="G22" i="8"/>
  <c r="C26" i="5"/>
  <c r="C28" i="5" s="1"/>
  <c r="H124" i="8"/>
  <c r="H114" i="8"/>
  <c r="M11" i="5"/>
  <c r="O43" i="8"/>
  <c r="D6" i="8" s="1"/>
  <c r="H126" i="8" s="1"/>
  <c r="H47" i="8"/>
  <c r="L20" i="5"/>
  <c r="M15" i="5" s="1"/>
  <c r="M20" i="5" s="1"/>
  <c r="N15" i="5" s="1"/>
  <c r="N20" i="5" s="1"/>
  <c r="L15" i="5"/>
  <c r="H71" i="8"/>
  <c r="H57" i="8"/>
  <c r="D67" i="8"/>
  <c r="D55" i="8"/>
  <c r="D46" i="8"/>
  <c r="H105" i="8"/>
  <c r="H92" i="8"/>
  <c r="D117" i="8"/>
  <c r="G23" i="8"/>
  <c r="D22" i="8"/>
  <c r="G24" i="8" s="1"/>
  <c r="C11" i="5"/>
  <c r="C55" i="4"/>
  <c r="B55" i="4"/>
  <c r="G33" i="4"/>
  <c r="K15" i="5"/>
  <c r="G6" i="5"/>
  <c r="H6" i="5"/>
  <c r="D7" i="5"/>
  <c r="D6" i="5"/>
  <c r="I15" i="5"/>
  <c r="C20" i="5"/>
  <c r="D15" i="5" s="1"/>
  <c r="D20" i="5" s="1"/>
  <c r="E15" i="5" s="1"/>
  <c r="E20" i="5" s="1"/>
  <c r="F15" i="5" s="1"/>
  <c r="F20" i="5" s="1"/>
  <c r="H127" i="8" l="1"/>
  <c r="M23" i="5"/>
  <c r="C23" i="5"/>
  <c r="N6" i="5"/>
  <c r="N11" i="5" s="1"/>
  <c r="I26" i="5"/>
  <c r="I32" i="5" s="1"/>
  <c r="G25" i="8"/>
  <c r="D5" i="8" s="1"/>
  <c r="D8" i="8" s="1"/>
  <c r="D11" i="5"/>
  <c r="D23" i="5" s="1"/>
  <c r="G15" i="5"/>
  <c r="G20" i="5" s="1"/>
  <c r="F23" i="5"/>
  <c r="G23" i="5" l="1"/>
  <c r="H15" i="5"/>
  <c r="E6" i="5"/>
  <c r="E11" i="5" s="1"/>
  <c r="E23" i="5" s="1"/>
  <c r="F6" i="5" l="1"/>
  <c r="G16" i="4"/>
  <c r="E33" i="4"/>
  <c r="D33" i="4"/>
  <c r="D13" i="3" l="1"/>
  <c r="I6" i="5"/>
  <c r="I11" i="5" s="1"/>
  <c r="H23" i="5"/>
  <c r="I23" i="5" l="1"/>
  <c r="J6" i="5"/>
  <c r="J11" i="5" s="1"/>
  <c r="K6" i="5" l="1"/>
  <c r="K11" i="5" s="1"/>
  <c r="J23" i="5"/>
  <c r="K23" i="5" l="1"/>
  <c r="L6" i="5"/>
  <c r="L11" i="5" s="1"/>
  <c r="L23" i="5" s="1"/>
  <c r="D97" i="8"/>
</calcChain>
</file>

<file path=xl/sharedStrings.xml><?xml version="1.0" encoding="utf-8"?>
<sst xmlns="http://schemas.openxmlformats.org/spreadsheetml/2006/main" count="298" uniqueCount="239">
  <si>
    <t>April</t>
  </si>
  <si>
    <t>Income</t>
  </si>
  <si>
    <t>Expenditure</t>
  </si>
  <si>
    <t>Burrell Foley Fischer</t>
  </si>
  <si>
    <t>Starting Position -total funds</t>
  </si>
  <si>
    <t>Precept</t>
  </si>
  <si>
    <t>Public Works Loan Board</t>
  </si>
  <si>
    <t>Greenwood PM</t>
  </si>
  <si>
    <t>Npower DD - street lights</t>
  </si>
  <si>
    <t>Coronation Mugs</t>
  </si>
  <si>
    <t>Anthony Collins</t>
  </si>
  <si>
    <t>WALC</t>
  </si>
  <si>
    <t>E-on Standing charge</t>
  </si>
  <si>
    <t xml:space="preserve">Clerk's april salary </t>
  </si>
  <si>
    <t>HMRC</t>
  </si>
  <si>
    <t>May</t>
  </si>
  <si>
    <t>Clerk's May salary</t>
  </si>
  <si>
    <t>HMRC for May</t>
  </si>
  <si>
    <t>Round the Revel contribution</t>
  </si>
  <si>
    <t>Vat Refund for 2022/23 yr</t>
  </si>
  <si>
    <t>Radon test charge</t>
  </si>
  <si>
    <t>Clerk's June salary</t>
  </si>
  <si>
    <t>HMRC for June</t>
  </si>
  <si>
    <t xml:space="preserve">E-on Standing charge </t>
  </si>
  <si>
    <t xml:space="preserve">Greenwood May - </t>
  </si>
  <si>
    <t>Norman Clarke</t>
  </si>
  <si>
    <t>E-on White Lion</t>
  </si>
  <si>
    <t>Alison Berwick - white lion</t>
  </si>
  <si>
    <t>July</t>
  </si>
  <si>
    <t>Burrell Fischer Foley - June</t>
  </si>
  <si>
    <t>Burrell Fischer Foley - May</t>
  </si>
  <si>
    <t>June</t>
  </si>
  <si>
    <t xml:space="preserve">VAT refund for April 23 </t>
  </si>
  <si>
    <t>DCA - white lion bus planners</t>
  </si>
  <si>
    <t>Clerk's July salary</t>
  </si>
  <si>
    <t>Clerk's July HMRC</t>
  </si>
  <si>
    <t>2Commune website</t>
  </si>
  <si>
    <t>Greenwood</t>
  </si>
  <si>
    <t xml:space="preserve">Vat refund for May &amp; June </t>
  </si>
  <si>
    <t>Heritage Trust Subscription</t>
  </si>
  <si>
    <t>Radon Refund</t>
  </si>
  <si>
    <t xml:space="preserve">Howe Percival - legal fees for lease </t>
  </si>
  <si>
    <t xml:space="preserve">Greenwood PM - </t>
  </si>
  <si>
    <t>BHIB - annual insurance</t>
  </si>
  <si>
    <t>Fisher German -lease for 2023</t>
  </si>
  <si>
    <t>White Lion</t>
  </si>
  <si>
    <t>E-on - standing charge</t>
  </si>
  <si>
    <t xml:space="preserve">Focus QS Services </t>
  </si>
  <si>
    <t>Alison Berwick, fund raiser</t>
  </si>
  <si>
    <t>N Power Q1 Street Lighting</t>
  </si>
  <si>
    <t>ICO - 2023 registration fee</t>
  </si>
  <si>
    <t>August</t>
  </si>
  <si>
    <t>Internal Auditor's fee</t>
  </si>
  <si>
    <t xml:space="preserve">July </t>
  </si>
  <si>
    <t>Social fund raising</t>
  </si>
  <si>
    <t>Q1 Clerk's office expenses</t>
  </si>
  <si>
    <t>Greenwood's</t>
  </si>
  <si>
    <t>A Meredith Evaluation</t>
  </si>
  <si>
    <t>Clerk's Salary</t>
  </si>
  <si>
    <t>Moore - External Auditors</t>
  </si>
  <si>
    <t>September</t>
  </si>
  <si>
    <t>Clerk's sept salary</t>
  </si>
  <si>
    <t>Burrell Foley Fisher</t>
  </si>
  <si>
    <t>Padlock for allotment gate</t>
  </si>
  <si>
    <t>Clerk's Q2 office expenses</t>
  </si>
  <si>
    <t>October</t>
  </si>
  <si>
    <t>Clerk's oct salary</t>
  </si>
  <si>
    <t>HMRC october</t>
  </si>
  <si>
    <t>Npower street lighting bill</t>
  </si>
  <si>
    <t>DCA Business Planners</t>
  </si>
  <si>
    <t>Crestwood Environmental</t>
  </si>
  <si>
    <t>Alison Berwick</t>
  </si>
  <si>
    <t>Caneparo</t>
  </si>
  <si>
    <t>Pailton Parish Council - half year statement to end of September 2023</t>
  </si>
  <si>
    <t>White Lion Acct</t>
  </si>
  <si>
    <t>Treasurers Acct</t>
  </si>
  <si>
    <t>Total</t>
  </si>
  <si>
    <t>July &amp; August VAT refund</t>
  </si>
  <si>
    <t xml:space="preserve">Total </t>
  </si>
  <si>
    <t>april</t>
  </si>
  <si>
    <t>DD</t>
  </si>
  <si>
    <t>Goodwin &amp; Fielding (allotment rent)</t>
  </si>
  <si>
    <t>E-on/ clerk's Error</t>
  </si>
  <si>
    <t>Colin Downes  - bridle path cut</t>
  </si>
  <si>
    <t>Katherine Andrew</t>
  </si>
  <si>
    <t>Opening position on 1 April 2023</t>
  </si>
  <si>
    <t>Closing position on 30 September 2023</t>
  </si>
  <si>
    <t>Signed</t>
  </si>
  <si>
    <t>Tony Gillias Chairman</t>
  </si>
  <si>
    <t>Minute ref: 9a/23.10.23</t>
  </si>
  <si>
    <t>Leona Bendall Clerk</t>
  </si>
  <si>
    <t>…........................</t>
  </si>
  <si>
    <t>….....................</t>
  </si>
  <si>
    <t>November</t>
  </si>
  <si>
    <t>E-on Street light repair 6 Rugby Road</t>
  </si>
  <si>
    <t>Rospa - playing field safety inspection</t>
  </si>
  <si>
    <t>Greenwood Project Mgmt</t>
  </si>
  <si>
    <t>Caneparo - traffic survey</t>
  </si>
  <si>
    <t>Plunkett foundation DD</t>
  </si>
  <si>
    <t>Vat refund for Sept/October</t>
  </si>
  <si>
    <t>HMRC November - inc back pay</t>
  </si>
  <si>
    <t>Kendrick Hobbs</t>
  </si>
  <si>
    <t>Focus - Business planners</t>
  </si>
  <si>
    <t>Anthony Collins - CIC part payment</t>
  </si>
  <si>
    <t>KS Property Services - amenity cuts  2023</t>
  </si>
  <si>
    <t>Clerk's salary and Tax</t>
  </si>
  <si>
    <t>Printing stationery postage</t>
  </si>
  <si>
    <t>Street Lighting</t>
  </si>
  <si>
    <t>Lamp maintenance</t>
  </si>
  <si>
    <t>Web support, licences &amp; 1 email</t>
  </si>
  <si>
    <t>Legal fees in relation to playpark renewal</t>
  </si>
  <si>
    <t>Audit</t>
  </si>
  <si>
    <t>Hanging baskets</t>
  </si>
  <si>
    <t>Insurance</t>
  </si>
  <si>
    <t>Walc subs &amp; training</t>
  </si>
  <si>
    <t>War Memorial</t>
  </si>
  <si>
    <t>Allotments</t>
  </si>
  <si>
    <t>Amenity grass cuts</t>
  </si>
  <si>
    <t>Playing Field Rent</t>
  </si>
  <si>
    <t>Repairs and maintenance</t>
  </si>
  <si>
    <t>Round the Revel</t>
  </si>
  <si>
    <t>Election expenses</t>
  </si>
  <si>
    <t xml:space="preserve">Data Protection </t>
  </si>
  <si>
    <t>Sundries</t>
  </si>
  <si>
    <t>McAfee</t>
  </si>
  <si>
    <t>Actual 22/23</t>
  </si>
  <si>
    <t>Approved  22/23 Budget</t>
  </si>
  <si>
    <t>Approved 23/24 Budget</t>
  </si>
  <si>
    <t>Income - only known confirmed given</t>
  </si>
  <si>
    <t>Public works loan repayments</t>
  </si>
  <si>
    <t>may</t>
  </si>
  <si>
    <t>june</t>
  </si>
  <si>
    <t>july</t>
  </si>
  <si>
    <t>aug</t>
  </si>
  <si>
    <t>sept</t>
  </si>
  <si>
    <t xml:space="preserve">oct </t>
  </si>
  <si>
    <t xml:space="preserve">nov </t>
  </si>
  <si>
    <t>dec</t>
  </si>
  <si>
    <t>Jan</t>
  </si>
  <si>
    <t>Feb</t>
  </si>
  <si>
    <t>March</t>
  </si>
  <si>
    <t>Bridle Path Cut</t>
  </si>
  <si>
    <t>Playing Fields safety inspection</t>
  </si>
  <si>
    <t>estimate</t>
  </si>
  <si>
    <t xml:space="preserve">Monthly subtotal </t>
  </si>
  <si>
    <t>FIRST ATTEMPT TO REACH A BUDGET SETTLEMENT JUST FOR THE 'NORMAL' PARISH COUNCIL BUSINESS</t>
  </si>
  <si>
    <t>PAID FROM LOAN SO NOT BUDGET</t>
  </si>
  <si>
    <t>NHLF grant - uplift money</t>
  </si>
  <si>
    <t xml:space="preserve">NHLF grant - second tranche </t>
  </si>
  <si>
    <t>Total funds held</t>
  </si>
  <si>
    <t>Month end total</t>
  </si>
  <si>
    <t>Transfer in from General</t>
  </si>
  <si>
    <t>Transfer out to General</t>
  </si>
  <si>
    <t>Bfwd</t>
  </si>
  <si>
    <t>Reserve Account for White Lion</t>
  </si>
  <si>
    <t>Transfer In from WL</t>
  </si>
  <si>
    <t>Transfer out to WL</t>
  </si>
  <si>
    <t>B/fwd</t>
  </si>
  <si>
    <t>General Account</t>
  </si>
  <si>
    <t>Pailton Parish Council - bank reconciliation</t>
  </si>
  <si>
    <t>PRECEPT INCOME</t>
  </si>
  <si>
    <t>PRECEPT INCOME FOR 24/5</t>
  </si>
  <si>
    <t>TOTALS - CLERK AND ELECTRICITY FOR STREET LAMPS</t>
  </si>
  <si>
    <t>December</t>
  </si>
  <si>
    <t>Clerk's salary for December</t>
  </si>
  <si>
    <t>HMRC December tax</t>
  </si>
  <si>
    <t>Katherine Andrews</t>
  </si>
  <si>
    <t>Clerk's office expenses for Q3 inc Stamps</t>
  </si>
  <si>
    <t>Life Stories (oral history training)</t>
  </si>
  <si>
    <t>Ian Dew</t>
  </si>
  <si>
    <t>November VAT refund</t>
  </si>
  <si>
    <t>E-on Standing Charge</t>
  </si>
  <si>
    <t>NHLF grant - final for development phase</t>
  </si>
  <si>
    <t>January</t>
  </si>
  <si>
    <t xml:space="preserve">January </t>
  </si>
  <si>
    <t>Clerk's salary for January</t>
  </si>
  <si>
    <t>HMRC January tax</t>
  </si>
  <si>
    <t>Anthony Collins - work to 15 Nov</t>
  </si>
  <si>
    <t>Katherine Andrews Final invoice</t>
  </si>
  <si>
    <t>A Meredith Evaluation Final</t>
  </si>
  <si>
    <t>Caneparo final invoice</t>
  </si>
  <si>
    <t>E-on standing charge for white Lion</t>
  </si>
  <si>
    <t>Approved 24/25 Budget</t>
  </si>
  <si>
    <t>hmrc</t>
  </si>
  <si>
    <t>N Power final street light bill</t>
  </si>
  <si>
    <t>DCA Consultancy</t>
  </si>
  <si>
    <t>BFF - final</t>
  </si>
  <si>
    <t>BFF - November (refunded in December)</t>
  </si>
  <si>
    <t>Arden Fire Safety (D P Coleman)</t>
  </si>
  <si>
    <t xml:space="preserve">1 Street Light repair and 1 Replacement -  </t>
  </si>
  <si>
    <t>SSE - street lighting invoice 1</t>
  </si>
  <si>
    <t>Closing</t>
  </si>
  <si>
    <t>subtotal</t>
  </si>
  <si>
    <t>Subtotal brought forward</t>
  </si>
  <si>
    <t>February</t>
  </si>
  <si>
    <t>Subtotal November 2023 - March 2024</t>
  </si>
  <si>
    <t>BFF refund - invoiced in error in November</t>
  </si>
  <si>
    <t>Monthly subtotal</t>
  </si>
  <si>
    <t>HMRC - Aug and September</t>
  </si>
  <si>
    <t>Clerk's Nov salary +backpay + land reg</t>
  </si>
  <si>
    <t>Clerk's error refund by E-ON NEXT</t>
  </si>
  <si>
    <t>Land Registry - white lion</t>
  </si>
  <si>
    <t>RBC - license transfer white lion</t>
  </si>
  <si>
    <t>Any Glass -telephone box glass</t>
  </si>
  <si>
    <t>Actual Year to date</t>
  </si>
  <si>
    <t>This will increase signficantly</t>
  </si>
  <si>
    <t>A collins</t>
  </si>
  <si>
    <t>paid from White Lion Acct</t>
  </si>
  <si>
    <t xml:space="preserve">Income </t>
  </si>
  <si>
    <t>Plus</t>
  </si>
  <si>
    <t>Garden party etc</t>
  </si>
  <si>
    <t>Clerk's salary for February 2024</t>
  </si>
  <si>
    <t>HMRC February Tax</t>
  </si>
  <si>
    <t>Draft</t>
  </si>
  <si>
    <t>Allotment income</t>
  </si>
  <si>
    <t>VAT refund for Dec/January/Feb</t>
  </si>
  <si>
    <t>Social Fund raising income</t>
  </si>
  <si>
    <t>Alison Berwick fundraiser from Nov 23</t>
  </si>
  <si>
    <t>social fund raising</t>
  </si>
  <si>
    <t>Fisher German - 2024 playing field lease</t>
  </si>
  <si>
    <t>Grant for climbing wall</t>
  </si>
  <si>
    <t>grant for playing field</t>
  </si>
  <si>
    <t>page 2</t>
  </si>
  <si>
    <t>SSE (DD) street lights electricity</t>
  </si>
  <si>
    <t>Clerk's salary for March 2024</t>
  </si>
  <si>
    <t>Bleedkit</t>
  </si>
  <si>
    <t>SSE(DD) street lights electricity</t>
  </si>
  <si>
    <t>Total income to date forecast to 31.3.24</t>
  </si>
  <si>
    <t>Year to date forecast 31.03.24</t>
  </si>
  <si>
    <t>Forecast position at 31.03.24</t>
  </si>
  <si>
    <t>Year to end of Feb</t>
  </si>
  <si>
    <t>Year to end of March - forecast</t>
  </si>
  <si>
    <t>March VAT refund</t>
  </si>
  <si>
    <t>April - October</t>
  </si>
  <si>
    <t>Office expenses for Q4</t>
  </si>
  <si>
    <t>allotments for 2024</t>
  </si>
  <si>
    <t>Eon Standing Charge White Lion feb &amp; Mar</t>
  </si>
  <si>
    <t>RBC - White Lion licence 2024</t>
  </si>
  <si>
    <t>PAILTON PARISH COUNCIL - CASH BOOK FOR THE PERIOD FORECAST TO 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</si>
</sst>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0" borderId="0" xfId="0" applyAlignment="1">
      <alignment wrapText="1"/>
    </xf>
    <xf numFmtId="43" fontId="0" fillId="0" borderId="0" xfId="0" applyNumberFormat="1"/>
    <xf numFmtId="0" fontId="1" fillId="2" borderId="0" xfId="0" applyFont="1" applyFill="1"/>
    <xf numFmtId="2" fontId="0" fillId="0" borderId="0" xfId="0" applyNumberFormat="1"/>
    <xf numFmtId="0" fontId="0" fillId="4" borderId="1" xfId="0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4" fontId="0" fillId="0" borderId="0" xfId="0" applyNumberFormat="1"/>
    <xf numFmtId="0" fontId="1" fillId="0" borderId="7" xfId="0" applyFont="1" applyBorder="1"/>
    <xf numFmtId="0" fontId="0" fillId="0" borderId="3" xfId="0" applyBorder="1"/>
    <xf numFmtId="4" fontId="0" fillId="0" borderId="3" xfId="0" applyNumberFormat="1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43" fontId="0" fillId="0" borderId="1" xfId="1" applyFont="1" applyBorder="1"/>
    <xf numFmtId="43" fontId="1" fillId="2" borderId="1" xfId="1" applyFont="1" applyFill="1" applyBorder="1"/>
    <xf numFmtId="4" fontId="1" fillId="0" borderId="1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43" fontId="0" fillId="0" borderId="1" xfId="0" applyNumberFormat="1" applyBorder="1"/>
    <xf numFmtId="0" fontId="1" fillId="6" borderId="1" xfId="0" applyFont="1" applyFill="1" applyBorder="1"/>
    <xf numFmtId="43" fontId="1" fillId="6" borderId="1" xfId="0" applyNumberFormat="1" applyFont="1" applyFill="1" applyBorder="1"/>
    <xf numFmtId="4" fontId="1" fillId="6" borderId="1" xfId="0" applyNumberFormat="1" applyFont="1" applyFill="1" applyBorder="1"/>
    <xf numFmtId="43" fontId="0" fillId="6" borderId="1" xfId="0" applyNumberFormat="1" applyFill="1" applyBorder="1"/>
    <xf numFmtId="43" fontId="2" fillId="6" borderId="1" xfId="1" applyFont="1" applyFill="1" applyBorder="1"/>
    <xf numFmtId="43" fontId="0" fillId="6" borderId="1" xfId="1" applyFont="1" applyFill="1" applyBorder="1"/>
    <xf numFmtId="4" fontId="0" fillId="6" borderId="1" xfId="0" applyNumberFormat="1" applyFill="1" applyBorder="1"/>
    <xf numFmtId="0" fontId="0" fillId="6" borderId="1" xfId="0" applyFill="1" applyBorder="1"/>
    <xf numFmtId="43" fontId="0" fillId="6" borderId="0" xfId="0" applyNumberFormat="1" applyFill="1"/>
    <xf numFmtId="43" fontId="0" fillId="6" borderId="0" xfId="1" applyFont="1" applyFill="1"/>
    <xf numFmtId="17" fontId="0" fillId="6" borderId="1" xfId="0" applyNumberFormat="1" applyFill="1" applyBorder="1"/>
    <xf numFmtId="17" fontId="0" fillId="4" borderId="1" xfId="0" applyNumberFormat="1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43" fontId="0" fillId="2" borderId="10" xfId="1" applyFont="1" applyFill="1" applyBorder="1" applyAlignment="1">
      <alignment horizontal="right"/>
    </xf>
    <xf numFmtId="0" fontId="0" fillId="2" borderId="10" xfId="0" applyFill="1" applyBorder="1"/>
    <xf numFmtId="17" fontId="0" fillId="2" borderId="10" xfId="0" applyNumberFormat="1" applyFill="1" applyBorder="1"/>
    <xf numFmtId="43" fontId="0" fillId="2" borderId="11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43" fontId="0" fillId="2" borderId="11" xfId="1" applyFont="1" applyFill="1" applyBorder="1" applyAlignment="1">
      <alignment horizontal="right"/>
    </xf>
    <xf numFmtId="0" fontId="0" fillId="2" borderId="11" xfId="0" applyFill="1" applyBorder="1"/>
    <xf numFmtId="0" fontId="0" fillId="0" borderId="13" xfId="0" applyBorder="1"/>
    <xf numFmtId="17" fontId="0" fillId="2" borderId="1" xfId="0" applyNumberFormat="1" applyFill="1" applyBorder="1" applyAlignment="1">
      <alignment horizontal="right"/>
    </xf>
    <xf numFmtId="17" fontId="0" fillId="2" borderId="1" xfId="0" applyNumberFormat="1" applyFill="1" applyBorder="1"/>
    <xf numFmtId="0" fontId="5" fillId="0" borderId="0" xfId="0" applyFont="1"/>
    <xf numFmtId="0" fontId="4" fillId="0" borderId="0" xfId="0" applyFont="1"/>
    <xf numFmtId="43" fontId="1" fillId="0" borderId="1" xfId="1" applyFont="1" applyBorder="1"/>
    <xf numFmtId="0" fontId="1" fillId="7" borderId="0" xfId="0" applyFont="1" applyFill="1"/>
    <xf numFmtId="8" fontId="1" fillId="7" borderId="0" xfId="0" applyNumberFormat="1" applyFont="1" applyFill="1"/>
    <xf numFmtId="4" fontId="1" fillId="7" borderId="0" xfId="0" applyNumberFormat="1" applyFont="1" applyFill="1"/>
    <xf numFmtId="43" fontId="0" fillId="5" borderId="1" xfId="1" applyFont="1" applyFill="1" applyBorder="1"/>
    <xf numFmtId="43" fontId="1" fillId="6" borderId="1" xfId="1" applyFont="1" applyFill="1" applyBorder="1"/>
    <xf numFmtId="43" fontId="1" fillId="2" borderId="1" xfId="1" applyFont="1" applyFill="1" applyBorder="1" applyAlignment="1">
      <alignment horizontal="right"/>
    </xf>
    <xf numFmtId="17" fontId="1" fillId="4" borderId="1" xfId="0" applyNumberFormat="1" applyFont="1" applyFill="1" applyBorder="1"/>
    <xf numFmtId="43" fontId="2" fillId="2" borderId="1" xfId="1" applyFont="1" applyFill="1" applyBorder="1" applyAlignment="1">
      <alignment horizontal="right"/>
    </xf>
    <xf numFmtId="43" fontId="2" fillId="2" borderId="11" xfId="1" applyFont="1" applyFill="1" applyBorder="1" applyAlignment="1">
      <alignment horizontal="right"/>
    </xf>
    <xf numFmtId="43" fontId="2" fillId="2" borderId="10" xfId="1" applyFont="1" applyFill="1" applyBorder="1" applyAlignment="1">
      <alignment horizontal="right"/>
    </xf>
    <xf numFmtId="43" fontId="2" fillId="0" borderId="1" xfId="1" applyFont="1" applyBorder="1"/>
    <xf numFmtId="2" fontId="1" fillId="2" borderId="1" xfId="0" applyNumberFormat="1" applyFont="1" applyFill="1" applyBorder="1" applyAlignment="1">
      <alignment horizontal="right"/>
    </xf>
    <xf numFmtId="43" fontId="2" fillId="0" borderId="0" xfId="1" applyFont="1"/>
    <xf numFmtId="43" fontId="0" fillId="2" borderId="0" xfId="1" applyFont="1" applyFill="1"/>
    <xf numFmtId="43" fontId="0" fillId="0" borderId="0" xfId="1" applyFont="1"/>
    <xf numFmtId="43" fontId="1" fillId="7" borderId="0" xfId="0" applyNumberFormat="1" applyFont="1" applyFill="1"/>
    <xf numFmtId="0" fontId="1" fillId="0" borderId="14" xfId="0" applyFont="1" applyBorder="1"/>
    <xf numFmtId="43" fontId="0" fillId="0" borderId="0" xfId="1" applyFont="1" applyBorder="1"/>
    <xf numFmtId="43" fontId="1" fillId="0" borderId="0" xfId="1" applyFont="1" applyBorder="1"/>
    <xf numFmtId="43" fontId="1" fillId="0" borderId="1" xfId="1" applyFont="1" applyFill="1" applyBorder="1"/>
    <xf numFmtId="0" fontId="1" fillId="0" borderId="16" xfId="0" applyFont="1" applyBorder="1"/>
    <xf numFmtId="0" fontId="0" fillId="0" borderId="15" xfId="0" applyBorder="1"/>
    <xf numFmtId="0" fontId="0" fillId="8" borderId="1" xfId="0" applyFill="1" applyBorder="1"/>
    <xf numFmtId="0" fontId="0" fillId="5" borderId="1" xfId="0" applyFill="1" applyBorder="1"/>
    <xf numFmtId="0" fontId="0" fillId="4" borderId="13" xfId="0" applyFill="1" applyBorder="1"/>
    <xf numFmtId="0" fontId="1" fillId="0" borderId="4" xfId="0" applyFont="1" applyBorder="1"/>
    <xf numFmtId="43" fontId="1" fillId="0" borderId="16" xfId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8" xfId="0" applyFont="1" applyBorder="1"/>
    <xf numFmtId="8" fontId="1" fillId="0" borderId="1" xfId="0" applyNumberFormat="1" applyFont="1" applyBorder="1"/>
    <xf numFmtId="17" fontId="1" fillId="5" borderId="1" xfId="0" applyNumberFormat="1" applyFont="1" applyFill="1" applyBorder="1"/>
    <xf numFmtId="0" fontId="1" fillId="5" borderId="1" xfId="0" applyFont="1" applyFill="1" applyBorder="1"/>
    <xf numFmtId="0" fontId="1" fillId="8" borderId="1" xfId="0" applyFont="1" applyFill="1" applyBorder="1"/>
    <xf numFmtId="17" fontId="1" fillId="8" borderId="1" xfId="0" applyNumberFormat="1" applyFont="1" applyFill="1" applyBorder="1"/>
    <xf numFmtId="43" fontId="0" fillId="0" borderId="15" xfId="1" applyFont="1" applyBorder="1"/>
    <xf numFmtId="43" fontId="0" fillId="4" borderId="1" xfId="1" applyFont="1" applyFill="1" applyBorder="1"/>
    <xf numFmtId="43" fontId="0" fillId="4" borderId="13" xfId="1" applyFont="1" applyFill="1" applyBorder="1"/>
    <xf numFmtId="43" fontId="2" fillId="5" borderId="1" xfId="1" applyFont="1" applyFill="1" applyBorder="1"/>
    <xf numFmtId="43" fontId="0" fillId="2" borderId="0" xfId="1" applyFont="1" applyFill="1" applyAlignment="1">
      <alignment horizontal="right"/>
    </xf>
    <xf numFmtId="4" fontId="0" fillId="2" borderId="1" xfId="0" applyNumberFormat="1" applyFill="1" applyBorder="1" applyAlignment="1">
      <alignment horizontal="right"/>
    </xf>
    <xf numFmtId="43" fontId="0" fillId="2" borderId="12" xfId="0" applyNumberFormat="1" applyFill="1" applyBorder="1" applyAlignment="1">
      <alignment horizontal="right"/>
    </xf>
    <xf numFmtId="0" fontId="1" fillId="0" borderId="18" xfId="0" applyFont="1" applyBorder="1"/>
    <xf numFmtId="0" fontId="0" fillId="2" borderId="0" xfId="0" applyFill="1"/>
    <xf numFmtId="4" fontId="1" fillId="2" borderId="1" xfId="0" applyNumberFormat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0" fillId="0" borderId="13" xfId="0" applyNumberFormat="1" applyBorder="1"/>
    <xf numFmtId="0" fontId="8" fillId="0" borderId="0" xfId="0" applyFont="1"/>
    <xf numFmtId="0" fontId="6" fillId="5" borderId="1" xfId="0" applyFont="1" applyFill="1" applyBorder="1"/>
    <xf numFmtId="0" fontId="7" fillId="2" borderId="1" xfId="0" applyFont="1" applyFill="1" applyBorder="1" applyAlignment="1">
      <alignment horizontal="center"/>
    </xf>
    <xf numFmtId="43" fontId="0" fillId="0" borderId="1" xfId="1" applyFont="1" applyFill="1" applyBorder="1"/>
    <xf numFmtId="43" fontId="2" fillId="0" borderId="1" xfId="1" applyFont="1" applyFill="1" applyBorder="1"/>
    <xf numFmtId="43" fontId="2" fillId="2" borderId="1" xfId="1" applyFont="1" applyFill="1" applyBorder="1"/>
    <xf numFmtId="43" fontId="0" fillId="0" borderId="1" xfId="1" applyFont="1" applyBorder="1" applyAlignment="1">
      <alignment wrapText="1"/>
    </xf>
    <xf numFmtId="43" fontId="0" fillId="0" borderId="19" xfId="1" applyFont="1" applyBorder="1"/>
    <xf numFmtId="43" fontId="0" fillId="0" borderId="5" xfId="1" applyFont="1" applyBorder="1"/>
    <xf numFmtId="43" fontId="1" fillId="0" borderId="20" xfId="1" applyFont="1" applyBorder="1"/>
    <xf numFmtId="43" fontId="0" fillId="0" borderId="21" xfId="1" applyFont="1" applyBorder="1"/>
    <xf numFmtId="0" fontId="1" fillId="3" borderId="1" xfId="0" applyFont="1" applyFill="1" applyBorder="1"/>
    <xf numFmtId="0" fontId="0" fillId="3" borderId="1" xfId="0" applyFill="1" applyBorder="1"/>
    <xf numFmtId="43" fontId="0" fillId="3" borderId="1" xfId="1" applyFont="1" applyFill="1" applyBorder="1"/>
    <xf numFmtId="43" fontId="1" fillId="0" borderId="1" xfId="0" applyNumberFormat="1" applyFont="1" applyBorder="1"/>
    <xf numFmtId="0" fontId="1" fillId="0" borderId="0" xfId="0" applyFont="1" applyFill="1"/>
    <xf numFmtId="0" fontId="0" fillId="0" borderId="0" xfId="0" applyFill="1"/>
    <xf numFmtId="43" fontId="0" fillId="0" borderId="0" xfId="1" applyFont="1" applyFill="1" applyBorder="1"/>
    <xf numFmtId="43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3" fontId="1" fillId="0" borderId="0" xfId="1" applyFont="1" applyFill="1" applyBorder="1"/>
    <xf numFmtId="43" fontId="0" fillId="2" borderId="1" xfId="1" applyFont="1" applyFill="1" applyBorder="1"/>
    <xf numFmtId="43" fontId="1" fillId="2" borderId="1" xfId="0" applyNumberFormat="1" applyFont="1" applyFill="1" applyBorder="1"/>
    <xf numFmtId="17" fontId="0" fillId="0" borderId="1" xfId="0" applyNumberFormat="1" applyFill="1" applyBorder="1"/>
    <xf numFmtId="17" fontId="0" fillId="4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onabendall/Desktop/2023-24%20and%20AGAR/Cash%20book%20for%20July%202023%20meeting.xlsx" TargetMode="External"/><Relationship Id="rId1" Type="http://schemas.openxmlformats.org/officeDocument/2006/relationships/externalLinkPath" Target="Cash%20book%20for%20July%202023%20me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"/>
      <sheetName val="Half year stmt"/>
      <sheetName val="Budget"/>
      <sheetName val="bank reconciliation"/>
    </sheetNames>
    <sheetDataSet>
      <sheetData sheetId="0">
        <row r="27">
          <cell r="E27">
            <v>7957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45F6-200E-C845-9F56-2754A1AEC0B3}">
  <sheetPr>
    <pageSetUpPr fitToPage="1"/>
  </sheetPr>
  <dimension ref="B1:O178"/>
  <sheetViews>
    <sheetView tabSelected="1" topLeftCell="A17" zoomScale="146" zoomScaleNormal="146" workbookViewId="0">
      <selection activeCell="D30" sqref="D30"/>
    </sheetView>
  </sheetViews>
  <sheetFormatPr baseColWidth="10" defaultRowHeight="16" x14ac:dyDescent="0.2"/>
  <cols>
    <col min="1" max="1" width="6.1640625" customWidth="1"/>
    <col min="2" max="2" width="10.83203125" style="23"/>
    <col min="3" max="3" width="32.1640625" customWidth="1"/>
    <col min="4" max="4" width="12" bestFit="1" customWidth="1"/>
    <col min="5" max="5" width="11" customWidth="1"/>
    <col min="6" max="6" width="37.33203125" style="23" customWidth="1"/>
    <col min="7" max="7" width="35.5" customWidth="1"/>
    <col min="8" max="8" width="14.5" style="87" customWidth="1"/>
    <col min="9" max="9" width="8.1640625" customWidth="1"/>
    <col min="10" max="10" width="10.83203125" style="23"/>
    <col min="11" max="11" width="35.6640625" bestFit="1" customWidth="1"/>
    <col min="12" max="12" width="11.5" bestFit="1" customWidth="1"/>
    <col min="15" max="15" width="12.1640625" bestFit="1" customWidth="1"/>
  </cols>
  <sheetData>
    <row r="1" spans="2:13" ht="21" x14ac:dyDescent="0.25">
      <c r="B1" s="117" t="s">
        <v>238</v>
      </c>
    </row>
    <row r="2" spans="2:13" ht="21" customHeight="1" x14ac:dyDescent="0.2"/>
    <row r="3" spans="2:13" x14ac:dyDescent="0.2">
      <c r="B3" s="70" t="s">
        <v>4</v>
      </c>
      <c r="C3" s="70"/>
      <c r="D3" s="71">
        <v>227466.03</v>
      </c>
    </row>
    <row r="4" spans="2:13" x14ac:dyDescent="0.2">
      <c r="B4" s="70"/>
      <c r="C4" s="70"/>
      <c r="D4" s="71"/>
    </row>
    <row r="5" spans="2:13" x14ac:dyDescent="0.2">
      <c r="B5" s="70" t="s">
        <v>1</v>
      </c>
      <c r="C5" s="70" t="s">
        <v>228</v>
      </c>
      <c r="D5" s="85">
        <f>+G25</f>
        <v>113549.01000000001</v>
      </c>
    </row>
    <row r="6" spans="2:13" x14ac:dyDescent="0.2">
      <c r="B6" s="70" t="s">
        <v>2</v>
      </c>
      <c r="C6" s="70" t="s">
        <v>228</v>
      </c>
      <c r="D6" s="72">
        <f>+O43</f>
        <v>-168010.4</v>
      </c>
      <c r="M6" s="5"/>
    </row>
    <row r="7" spans="2:13" x14ac:dyDescent="0.2">
      <c r="B7" s="70"/>
      <c r="C7" s="70"/>
      <c r="D7" s="71"/>
    </row>
    <row r="8" spans="2:13" x14ac:dyDescent="0.2">
      <c r="B8" s="70" t="s">
        <v>191</v>
      </c>
      <c r="C8" s="70" t="s">
        <v>229</v>
      </c>
      <c r="D8" s="71">
        <f>SUM(D3:D7)</f>
        <v>173004.64000000004</v>
      </c>
    </row>
    <row r="9" spans="2:13" x14ac:dyDescent="0.2">
      <c r="B9" s="70"/>
      <c r="C9" s="70"/>
      <c r="D9" s="71"/>
    </row>
    <row r="10" spans="2:13" s="133" customFormat="1" ht="17" thickBot="1" x14ac:dyDescent="0.25">
      <c r="B10" s="132"/>
      <c r="C10" s="132"/>
      <c r="D10" s="132"/>
      <c r="F10" s="132"/>
      <c r="H10" s="134"/>
      <c r="J10" s="132"/>
      <c r="M10" s="135"/>
    </row>
    <row r="11" spans="2:13" x14ac:dyDescent="0.2">
      <c r="B11" s="86" t="s">
        <v>1</v>
      </c>
      <c r="C11" s="91"/>
      <c r="D11" s="105"/>
      <c r="E11" s="11"/>
      <c r="F11" s="99"/>
      <c r="G11" s="12"/>
      <c r="H11" s="136"/>
    </row>
    <row r="12" spans="2:13" x14ac:dyDescent="0.2">
      <c r="B12" s="96" t="s">
        <v>0</v>
      </c>
      <c r="C12" s="1" t="s">
        <v>5</v>
      </c>
      <c r="D12" s="34">
        <v>7957</v>
      </c>
      <c r="E12" s="69" t="s">
        <v>93</v>
      </c>
      <c r="F12" s="34" t="s">
        <v>99</v>
      </c>
      <c r="G12" s="124">
        <v>5660.41</v>
      </c>
    </row>
    <row r="13" spans="2:13" x14ac:dyDescent="0.2">
      <c r="B13" s="97" t="s">
        <v>15</v>
      </c>
      <c r="C13" s="1" t="s">
        <v>19</v>
      </c>
      <c r="D13" s="34">
        <v>2851.66</v>
      </c>
      <c r="E13" s="69"/>
      <c r="F13" s="34" t="s">
        <v>148</v>
      </c>
      <c r="G13" s="124">
        <v>28180</v>
      </c>
    </row>
    <row r="14" spans="2:13" x14ac:dyDescent="0.2">
      <c r="B14" s="97" t="s">
        <v>28</v>
      </c>
      <c r="C14" s="1" t="s">
        <v>32</v>
      </c>
      <c r="D14" s="34">
        <v>1635.77</v>
      </c>
      <c r="E14" s="69"/>
      <c r="F14" s="34" t="s">
        <v>147</v>
      </c>
      <c r="G14" s="124">
        <v>15300</v>
      </c>
    </row>
    <row r="15" spans="2:13" ht="17" x14ac:dyDescent="0.2">
      <c r="B15" s="97" t="s">
        <v>31</v>
      </c>
      <c r="C15" s="1" t="s">
        <v>40</v>
      </c>
      <c r="D15" s="34">
        <v>79.2</v>
      </c>
      <c r="E15" s="69" t="s">
        <v>163</v>
      </c>
      <c r="F15" s="123" t="s">
        <v>170</v>
      </c>
      <c r="G15" s="124">
        <v>3471.13</v>
      </c>
    </row>
    <row r="16" spans="2:13" x14ac:dyDescent="0.2">
      <c r="B16" s="97" t="s">
        <v>28</v>
      </c>
      <c r="C16" s="1" t="s">
        <v>38</v>
      </c>
      <c r="D16" s="115">
        <v>4714.6000000000004</v>
      </c>
      <c r="E16" s="69"/>
      <c r="F16" s="34" t="s">
        <v>172</v>
      </c>
      <c r="G16" s="124">
        <v>7520.59</v>
      </c>
    </row>
    <row r="17" spans="2:12" x14ac:dyDescent="0.2">
      <c r="B17" s="97" t="s">
        <v>53</v>
      </c>
      <c r="C17" s="1" t="s">
        <v>54</v>
      </c>
      <c r="D17" s="34">
        <v>2047.82</v>
      </c>
      <c r="E17" s="69"/>
      <c r="F17" s="34" t="s">
        <v>196</v>
      </c>
      <c r="G17" s="124">
        <v>8640</v>
      </c>
    </row>
    <row r="18" spans="2:12" x14ac:dyDescent="0.2">
      <c r="B18" s="97" t="s">
        <v>60</v>
      </c>
      <c r="C18" s="1" t="s">
        <v>77</v>
      </c>
      <c r="D18" s="34">
        <v>3025.98</v>
      </c>
      <c r="E18" s="69" t="s">
        <v>173</v>
      </c>
      <c r="F18" s="34" t="s">
        <v>214</v>
      </c>
      <c r="G18" s="124">
        <v>180</v>
      </c>
    </row>
    <row r="19" spans="2:12" x14ac:dyDescent="0.2">
      <c r="B19" s="97" t="s">
        <v>65</v>
      </c>
      <c r="C19" s="1" t="s">
        <v>5</v>
      </c>
      <c r="D19" s="34">
        <v>7957</v>
      </c>
      <c r="E19" s="69" t="s">
        <v>194</v>
      </c>
      <c r="F19" s="120" t="s">
        <v>216</v>
      </c>
      <c r="G19" s="124">
        <v>2606</v>
      </c>
      <c r="I19" s="87"/>
      <c r="J19" s="88"/>
      <c r="K19" s="87"/>
      <c r="L19" s="87"/>
    </row>
    <row r="20" spans="2:12" x14ac:dyDescent="0.2">
      <c r="B20" s="97"/>
      <c r="C20" s="1"/>
      <c r="D20" s="34"/>
      <c r="E20" s="69"/>
      <c r="F20" s="120" t="s">
        <v>220</v>
      </c>
      <c r="G20" s="124">
        <v>6800</v>
      </c>
      <c r="I20" s="87"/>
      <c r="J20" s="88"/>
      <c r="K20" s="87"/>
      <c r="L20" s="87"/>
    </row>
    <row r="21" spans="2:12" x14ac:dyDescent="0.2">
      <c r="B21" s="90"/>
      <c r="C21" s="1" t="s">
        <v>200</v>
      </c>
      <c r="D21" s="34">
        <v>3223.5</v>
      </c>
      <c r="E21" s="69" t="s">
        <v>140</v>
      </c>
      <c r="F21" s="34" t="s">
        <v>215</v>
      </c>
      <c r="G21" s="124">
        <v>1698.35</v>
      </c>
      <c r="I21" s="87"/>
      <c r="J21" s="88"/>
      <c r="K21" s="87"/>
      <c r="L21" s="87"/>
    </row>
    <row r="22" spans="2:12" x14ac:dyDescent="0.2">
      <c r="B22" s="98" t="s">
        <v>192</v>
      </c>
      <c r="C22" s="64" t="s">
        <v>233</v>
      </c>
      <c r="D22" s="87">
        <f>SUM(D12:D21)</f>
        <v>33492.53</v>
      </c>
      <c r="E22" s="69"/>
      <c r="F22" s="1"/>
      <c r="G22" s="124">
        <f>SUM(G20:G21)</f>
        <v>8498.35</v>
      </c>
      <c r="I22" s="87"/>
      <c r="J22" s="88"/>
    </row>
    <row r="23" spans="2:12" x14ac:dyDescent="0.2">
      <c r="B23" s="20"/>
      <c r="C23" s="137"/>
      <c r="D23" s="87"/>
      <c r="E23" s="69"/>
      <c r="F23" s="120" t="s">
        <v>195</v>
      </c>
      <c r="G23" s="124">
        <f>SUM(G12:G21)</f>
        <v>80056.48000000001</v>
      </c>
    </row>
    <row r="24" spans="2:12" x14ac:dyDescent="0.2">
      <c r="B24" s="20"/>
      <c r="C24" s="137"/>
      <c r="D24" s="87"/>
      <c r="E24" s="69"/>
      <c r="F24" s="34" t="s">
        <v>193</v>
      </c>
      <c r="G24" s="124">
        <f>+D22</f>
        <v>33492.53</v>
      </c>
    </row>
    <row r="25" spans="2:12" x14ac:dyDescent="0.2">
      <c r="B25" s="20"/>
      <c r="C25" s="137"/>
      <c r="D25" s="87"/>
      <c r="E25" s="69"/>
      <c r="F25" s="34" t="s">
        <v>227</v>
      </c>
      <c r="G25" s="124">
        <f>SUM(G23:G24)</f>
        <v>113549.01000000001</v>
      </c>
    </row>
    <row r="26" spans="2:12" ht="17" thickBot="1" x14ac:dyDescent="0.25">
      <c r="B26" s="95"/>
      <c r="C26" s="21"/>
      <c r="D26" s="125"/>
      <c r="E26" s="125"/>
      <c r="F26" s="126"/>
      <c r="G26" s="127"/>
    </row>
    <row r="27" spans="2:12" x14ac:dyDescent="0.2">
      <c r="B27" s="138"/>
      <c r="C27" s="137"/>
      <c r="D27" s="87"/>
      <c r="E27" s="87"/>
      <c r="F27" s="88"/>
      <c r="G27" s="87"/>
    </row>
    <row r="28" spans="2:12" x14ac:dyDescent="0.2">
      <c r="B28" s="138"/>
      <c r="C28" s="137"/>
      <c r="D28" s="87"/>
      <c r="E28" s="87"/>
      <c r="F28" s="88"/>
      <c r="G28" s="87"/>
    </row>
    <row r="29" spans="2:12" x14ac:dyDescent="0.2">
      <c r="B29" s="138"/>
      <c r="C29" s="137"/>
      <c r="D29" s="87"/>
      <c r="E29" s="87"/>
      <c r="F29" s="88"/>
      <c r="G29" s="87"/>
    </row>
    <row r="30" spans="2:12" x14ac:dyDescent="0.2">
      <c r="B30" s="138"/>
      <c r="C30" s="137"/>
      <c r="D30" s="87"/>
      <c r="E30" s="87"/>
      <c r="F30" s="88"/>
      <c r="G30" s="87"/>
    </row>
    <row r="31" spans="2:12" x14ac:dyDescent="0.2">
      <c r="B31" s="138"/>
      <c r="C31" s="137"/>
      <c r="D31" s="87"/>
      <c r="E31" s="87"/>
      <c r="F31" s="88"/>
      <c r="G31" s="87"/>
    </row>
    <row r="32" spans="2:12" ht="28" customHeight="1" x14ac:dyDescent="0.2">
      <c r="B32" s="9" t="s">
        <v>2</v>
      </c>
      <c r="C32" s="1"/>
      <c r="D32" s="1"/>
      <c r="E32" s="1"/>
      <c r="F32" s="9"/>
      <c r="G32" s="1"/>
      <c r="H32" s="34"/>
    </row>
    <row r="33" spans="2:15" x14ac:dyDescent="0.2">
      <c r="B33" s="33" t="s">
        <v>0</v>
      </c>
      <c r="C33" s="2"/>
      <c r="D33" s="2"/>
      <c r="E33" s="1"/>
      <c r="F33" s="128" t="s">
        <v>28</v>
      </c>
      <c r="G33" s="129" t="s">
        <v>34</v>
      </c>
      <c r="H33" s="130">
        <v>-301.18</v>
      </c>
      <c r="O33" s="5">
        <v>-23204.01</v>
      </c>
    </row>
    <row r="34" spans="2:15" x14ac:dyDescent="0.2">
      <c r="B34" s="33"/>
      <c r="C34" s="2" t="s">
        <v>13</v>
      </c>
      <c r="D34" s="140">
        <v>-291.2</v>
      </c>
      <c r="E34" s="1"/>
      <c r="F34" s="128"/>
      <c r="G34" s="129" t="s">
        <v>35</v>
      </c>
      <c r="H34" s="130">
        <v>-75.3</v>
      </c>
      <c r="O34">
        <v>-3146.59</v>
      </c>
    </row>
    <row r="35" spans="2:15" x14ac:dyDescent="0.2">
      <c r="B35" s="141"/>
      <c r="C35" s="2" t="s">
        <v>14</v>
      </c>
      <c r="D35" s="140">
        <v>-72.8</v>
      </c>
      <c r="E35" s="1"/>
      <c r="F35" s="128"/>
      <c r="G35" s="129" t="s">
        <v>36</v>
      </c>
      <c r="H35" s="130">
        <v>-552</v>
      </c>
      <c r="O35">
        <v>-18140.79</v>
      </c>
    </row>
    <row r="36" spans="2:15" x14ac:dyDescent="0.2">
      <c r="B36" s="33"/>
      <c r="C36" s="2" t="s">
        <v>11</v>
      </c>
      <c r="D36" s="140">
        <v>-205</v>
      </c>
      <c r="E36" s="1"/>
      <c r="F36" s="128"/>
      <c r="G36" s="129" t="s">
        <v>52</v>
      </c>
      <c r="H36" s="130">
        <v>-216</v>
      </c>
      <c r="O36">
        <v>-9818.6299999999992</v>
      </c>
    </row>
    <row r="37" spans="2:15" x14ac:dyDescent="0.2">
      <c r="B37" s="33"/>
      <c r="C37" s="2" t="s">
        <v>9</v>
      </c>
      <c r="D37" s="140">
        <v>-288</v>
      </c>
      <c r="E37" s="1"/>
      <c r="F37" s="128"/>
      <c r="G37" s="129" t="s">
        <v>41</v>
      </c>
      <c r="H37" s="130">
        <v>-1140</v>
      </c>
      <c r="O37">
        <v>-12926.47</v>
      </c>
    </row>
    <row r="38" spans="2:15" x14ac:dyDescent="0.2">
      <c r="B38" s="33"/>
      <c r="C38" s="2" t="s">
        <v>8</v>
      </c>
      <c r="D38" s="140">
        <v>-177.75</v>
      </c>
      <c r="E38" s="1"/>
      <c r="F38" s="128"/>
      <c r="G38" s="129" t="s">
        <v>44</v>
      </c>
      <c r="H38" s="130">
        <v>-250</v>
      </c>
      <c r="O38">
        <v>-15246.78</v>
      </c>
    </row>
    <row r="39" spans="2:15" ht="14" customHeight="1" x14ac:dyDescent="0.2">
      <c r="B39" s="33"/>
      <c r="C39" s="2"/>
      <c r="D39" s="140"/>
      <c r="E39" s="1"/>
      <c r="F39" s="128"/>
      <c r="G39" s="129" t="s">
        <v>43</v>
      </c>
      <c r="H39" s="130">
        <v>-964.15</v>
      </c>
      <c r="O39">
        <v>-37289.919999999998</v>
      </c>
    </row>
    <row r="40" spans="2:15" x14ac:dyDescent="0.2">
      <c r="B40" s="33"/>
      <c r="C40" s="2"/>
      <c r="D40" s="140"/>
      <c r="E40" s="1"/>
      <c r="F40" s="128"/>
      <c r="G40" s="129" t="s">
        <v>50</v>
      </c>
      <c r="H40" s="130">
        <v>-35</v>
      </c>
      <c r="O40">
        <v>-29515.43</v>
      </c>
    </row>
    <row r="41" spans="2:15" x14ac:dyDescent="0.2">
      <c r="B41" s="33" t="s">
        <v>45</v>
      </c>
      <c r="C41" s="2" t="s">
        <v>10</v>
      </c>
      <c r="D41" s="140">
        <v>-540</v>
      </c>
      <c r="E41" s="1"/>
      <c r="F41" s="128"/>
      <c r="G41" s="129" t="s">
        <v>49</v>
      </c>
      <c r="H41" s="130">
        <v>-268.5</v>
      </c>
      <c r="O41">
        <v>-9221.5499999999993</v>
      </c>
    </row>
    <row r="42" spans="2:15" x14ac:dyDescent="0.2">
      <c r="B42" s="33"/>
      <c r="C42" s="2" t="s">
        <v>6</v>
      </c>
      <c r="D42" s="140">
        <v>-12468.26</v>
      </c>
      <c r="E42" s="1"/>
      <c r="F42" s="128" t="s">
        <v>45</v>
      </c>
      <c r="G42" s="129" t="s">
        <v>46</v>
      </c>
      <c r="H42" s="130">
        <v>-31.5</v>
      </c>
      <c r="O42">
        <v>-9500.23</v>
      </c>
    </row>
    <row r="43" spans="2:15" x14ac:dyDescent="0.2">
      <c r="B43" s="33"/>
      <c r="C43" s="2" t="s">
        <v>12</v>
      </c>
      <c r="D43" s="140">
        <v>-25</v>
      </c>
      <c r="E43" s="1"/>
      <c r="F43" s="128"/>
      <c r="G43" s="129" t="s">
        <v>47</v>
      </c>
      <c r="H43" s="130">
        <v>-2904</v>
      </c>
      <c r="O43" s="5">
        <f>SUM(O33:O42)</f>
        <v>-168010.4</v>
      </c>
    </row>
    <row r="44" spans="2:15" x14ac:dyDescent="0.2">
      <c r="B44" s="33"/>
      <c r="C44" s="2" t="s">
        <v>7</v>
      </c>
      <c r="D44" s="140">
        <v>-2177</v>
      </c>
      <c r="E44" s="1"/>
      <c r="F44" s="128"/>
      <c r="G44" s="129" t="s">
        <v>39</v>
      </c>
      <c r="H44" s="130">
        <v>-100</v>
      </c>
    </row>
    <row r="45" spans="2:15" x14ac:dyDescent="0.2">
      <c r="B45" s="33"/>
      <c r="C45" s="2" t="s">
        <v>3</v>
      </c>
      <c r="D45" s="140">
        <v>-6959</v>
      </c>
      <c r="E45" s="1"/>
      <c r="F45" s="128"/>
      <c r="G45" s="129" t="s">
        <v>37</v>
      </c>
      <c r="H45" s="130">
        <v>-2106</v>
      </c>
    </row>
    <row r="46" spans="2:15" x14ac:dyDescent="0.2">
      <c r="B46" s="9"/>
      <c r="C46" s="9" t="s">
        <v>144</v>
      </c>
      <c r="D46" s="69">
        <f>SUM(D34:D45)</f>
        <v>-23204.010000000002</v>
      </c>
      <c r="E46" s="1"/>
      <c r="F46" s="128"/>
      <c r="G46" s="129" t="s">
        <v>48</v>
      </c>
      <c r="H46" s="130">
        <v>-875</v>
      </c>
    </row>
    <row r="47" spans="2:15" x14ac:dyDescent="0.2">
      <c r="B47" s="9"/>
      <c r="C47" s="1"/>
      <c r="D47" s="1"/>
      <c r="E47" s="1"/>
      <c r="F47" s="9"/>
      <c r="G47" s="9" t="s">
        <v>197</v>
      </c>
      <c r="H47" s="131">
        <f>SUM(H33:H46)</f>
        <v>-9818.630000000001</v>
      </c>
    </row>
    <row r="48" spans="2:15" x14ac:dyDescent="0.2">
      <c r="B48" s="10" t="s">
        <v>15</v>
      </c>
      <c r="C48" s="8"/>
      <c r="D48" s="8"/>
      <c r="E48" s="1"/>
      <c r="F48" s="9"/>
      <c r="G48" s="1"/>
      <c r="H48" s="34"/>
    </row>
    <row r="49" spans="2:8" x14ac:dyDescent="0.2">
      <c r="B49" s="10"/>
      <c r="C49" s="8" t="s">
        <v>16</v>
      </c>
      <c r="D49" s="8">
        <v>-291.2</v>
      </c>
      <c r="E49" s="1"/>
      <c r="F49" s="10" t="s">
        <v>51</v>
      </c>
      <c r="G49" s="8" t="s">
        <v>58</v>
      </c>
      <c r="H49" s="106">
        <v>-301.18</v>
      </c>
    </row>
    <row r="50" spans="2:8" x14ac:dyDescent="0.2">
      <c r="B50" s="10"/>
      <c r="C50" s="8" t="s">
        <v>17</v>
      </c>
      <c r="D50" s="8">
        <v>-72.8</v>
      </c>
      <c r="E50" s="1"/>
      <c r="F50" s="10"/>
      <c r="G50" s="8" t="s">
        <v>183</v>
      </c>
      <c r="H50" s="106">
        <v>-75.3</v>
      </c>
    </row>
    <row r="51" spans="2:8" x14ac:dyDescent="0.2">
      <c r="B51" s="10"/>
      <c r="C51" s="8" t="s">
        <v>18</v>
      </c>
      <c r="D51" s="8">
        <v>-200</v>
      </c>
      <c r="E51" s="1"/>
      <c r="F51" s="10"/>
      <c r="G51" s="8" t="s">
        <v>59</v>
      </c>
      <c r="H51" s="106">
        <v>-378</v>
      </c>
    </row>
    <row r="52" spans="2:8" x14ac:dyDescent="0.2">
      <c r="B52" s="10" t="s">
        <v>45</v>
      </c>
      <c r="C52" s="8" t="s">
        <v>23</v>
      </c>
      <c r="D52" s="8">
        <v>-24.19</v>
      </c>
      <c r="E52" s="1"/>
      <c r="F52" s="10"/>
      <c r="G52" s="8" t="s">
        <v>63</v>
      </c>
      <c r="H52" s="106">
        <v>-25.99</v>
      </c>
    </row>
    <row r="53" spans="2:8" x14ac:dyDescent="0.2">
      <c r="B53" s="10"/>
      <c r="C53" s="8" t="s">
        <v>24</v>
      </c>
      <c r="D53" s="8">
        <v>-2479.1999999999998</v>
      </c>
      <c r="E53" s="1"/>
      <c r="F53" s="10" t="s">
        <v>45</v>
      </c>
      <c r="G53" s="8" t="s">
        <v>84</v>
      </c>
      <c r="H53" s="106">
        <v>-500</v>
      </c>
    </row>
    <row r="54" spans="2:8" x14ac:dyDescent="0.2">
      <c r="B54" s="10"/>
      <c r="C54" s="8" t="s">
        <v>20</v>
      </c>
      <c r="D54" s="8">
        <v>-79.2</v>
      </c>
      <c r="E54" s="1"/>
      <c r="F54" s="10"/>
      <c r="G54" s="8" t="s">
        <v>3</v>
      </c>
      <c r="H54" s="106">
        <v>-8640</v>
      </c>
    </row>
    <row r="55" spans="2:8" x14ac:dyDescent="0.2">
      <c r="B55" s="10"/>
      <c r="C55" s="10" t="s">
        <v>144</v>
      </c>
      <c r="D55" s="10">
        <f>SUM(D49:D54)</f>
        <v>-3146.5899999999997</v>
      </c>
      <c r="E55" s="1"/>
      <c r="F55" s="10"/>
      <c r="G55" s="8" t="s">
        <v>56</v>
      </c>
      <c r="H55" s="106">
        <v>-2106</v>
      </c>
    </row>
    <row r="56" spans="2:8" x14ac:dyDescent="0.2">
      <c r="B56" s="9"/>
      <c r="C56" s="1"/>
      <c r="D56" s="1"/>
      <c r="E56" s="1"/>
      <c r="F56" s="10"/>
      <c r="G56" s="8" t="s">
        <v>57</v>
      </c>
      <c r="H56" s="106">
        <v>-900</v>
      </c>
    </row>
    <row r="57" spans="2:8" x14ac:dyDescent="0.2">
      <c r="B57" s="9" t="s">
        <v>31</v>
      </c>
      <c r="C57" s="1" t="s">
        <v>21</v>
      </c>
      <c r="D57" s="1">
        <v>-291.2</v>
      </c>
      <c r="E57" s="1"/>
      <c r="F57" s="10"/>
      <c r="G57" s="9" t="s">
        <v>144</v>
      </c>
      <c r="H57" s="69">
        <f>SUM(H49:H56)</f>
        <v>-12926.47</v>
      </c>
    </row>
    <row r="58" spans="2:8" x14ac:dyDescent="0.2">
      <c r="B58" s="9"/>
      <c r="C58" s="1" t="s">
        <v>22</v>
      </c>
      <c r="D58" s="1">
        <v>-72.8</v>
      </c>
      <c r="E58" s="1"/>
      <c r="F58" s="9"/>
      <c r="G58" s="1"/>
      <c r="H58" s="34"/>
    </row>
    <row r="59" spans="2:8" x14ac:dyDescent="0.2">
      <c r="B59" s="9"/>
      <c r="C59" s="1" t="s">
        <v>55</v>
      </c>
      <c r="D59" s="1">
        <v>-42.7</v>
      </c>
      <c r="E59" s="1"/>
      <c r="F59" s="9" t="s">
        <v>60</v>
      </c>
      <c r="G59" s="1"/>
      <c r="H59" s="120"/>
    </row>
    <row r="60" spans="2:8" x14ac:dyDescent="0.2">
      <c r="B60" s="9"/>
      <c r="C60" s="1" t="s">
        <v>25</v>
      </c>
      <c r="D60" s="1">
        <v>-150</v>
      </c>
      <c r="E60" s="1"/>
      <c r="F60" s="9"/>
      <c r="G60" s="1" t="s">
        <v>61</v>
      </c>
      <c r="H60" s="121">
        <v>-301.18</v>
      </c>
    </row>
    <row r="61" spans="2:8" x14ac:dyDescent="0.2">
      <c r="B61" s="9" t="s">
        <v>45</v>
      </c>
      <c r="C61" s="1" t="s">
        <v>30</v>
      </c>
      <c r="D61" s="34">
        <v>-6300</v>
      </c>
      <c r="E61" s="1"/>
      <c r="F61" s="100"/>
      <c r="G61" s="1" t="s">
        <v>198</v>
      </c>
      <c r="H61" s="121">
        <v>-150.6</v>
      </c>
    </row>
    <row r="62" spans="2:8" x14ac:dyDescent="0.2">
      <c r="B62" s="9"/>
      <c r="C62" s="1" t="s">
        <v>29</v>
      </c>
      <c r="D62" s="120">
        <v>-2772</v>
      </c>
      <c r="E62" s="1"/>
      <c r="F62" s="9"/>
      <c r="G62" s="1" t="s">
        <v>169</v>
      </c>
      <c r="H62" s="121">
        <v>-234</v>
      </c>
    </row>
    <row r="63" spans="2:8" x14ac:dyDescent="0.2">
      <c r="B63" s="9"/>
      <c r="C63" s="1" t="s">
        <v>26</v>
      </c>
      <c r="D63" s="1">
        <v>-31.09</v>
      </c>
      <c r="E63" s="1"/>
      <c r="F63" s="9" t="s">
        <v>80</v>
      </c>
      <c r="G63" s="1" t="s">
        <v>81</v>
      </c>
      <c r="H63" s="121">
        <v>-50</v>
      </c>
    </row>
    <row r="64" spans="2:8" x14ac:dyDescent="0.2">
      <c r="B64" s="9"/>
      <c r="C64" s="1" t="s">
        <v>27</v>
      </c>
      <c r="D64" s="120">
        <v>-1575</v>
      </c>
      <c r="E64" s="1"/>
      <c r="F64" s="9"/>
      <c r="G64" s="1" t="s">
        <v>64</v>
      </c>
      <c r="H64" s="121">
        <v>-30</v>
      </c>
    </row>
    <row r="65" spans="2:8" x14ac:dyDescent="0.2">
      <c r="B65" s="9"/>
      <c r="C65" s="1" t="s">
        <v>33</v>
      </c>
      <c r="D65" s="120">
        <v>-4800</v>
      </c>
      <c r="E65" s="1"/>
      <c r="F65" s="9"/>
      <c r="G65" s="1" t="s">
        <v>83</v>
      </c>
      <c r="H65" s="121">
        <v>-480</v>
      </c>
    </row>
    <row r="66" spans="2:8" x14ac:dyDescent="0.2">
      <c r="B66" s="9"/>
      <c r="C66" s="1" t="s">
        <v>42</v>
      </c>
      <c r="D66" s="120">
        <v>-2106</v>
      </c>
      <c r="E66" s="1"/>
      <c r="F66" s="9"/>
      <c r="G66" s="1" t="s">
        <v>82</v>
      </c>
      <c r="H66" s="121">
        <v>-3255</v>
      </c>
    </row>
    <row r="67" spans="2:8" x14ac:dyDescent="0.2">
      <c r="B67" s="9"/>
      <c r="C67" s="9" t="s">
        <v>144</v>
      </c>
      <c r="D67" s="89">
        <f>SUM(D57:D66)</f>
        <v>-18140.79</v>
      </c>
      <c r="E67" s="1"/>
      <c r="F67" s="100" t="s">
        <v>45</v>
      </c>
      <c r="G67" s="1"/>
      <c r="H67" s="121"/>
    </row>
    <row r="68" spans="2:8" x14ac:dyDescent="0.2">
      <c r="B68" s="9"/>
      <c r="C68" s="1"/>
      <c r="D68" s="1"/>
      <c r="E68" s="1"/>
      <c r="F68" s="9"/>
      <c r="G68" s="1" t="s">
        <v>7</v>
      </c>
      <c r="H68" s="121">
        <v>-2106</v>
      </c>
    </row>
    <row r="69" spans="2:8" x14ac:dyDescent="0.2">
      <c r="B69" s="9"/>
      <c r="C69" s="1"/>
      <c r="D69" s="1"/>
      <c r="E69" s="1"/>
      <c r="F69" s="9"/>
      <c r="G69" s="1" t="s">
        <v>62</v>
      </c>
      <c r="H69" s="121">
        <v>-8640</v>
      </c>
    </row>
    <row r="70" spans="2:8" x14ac:dyDescent="0.2">
      <c r="B70" s="9"/>
      <c r="C70" s="1"/>
      <c r="D70" s="1"/>
      <c r="E70" s="1"/>
      <c r="F70" s="9"/>
      <c r="G70" s="1"/>
      <c r="H70" s="121"/>
    </row>
    <row r="71" spans="2:8" x14ac:dyDescent="0.2">
      <c r="B71" s="9"/>
      <c r="C71" s="1"/>
      <c r="D71" s="1"/>
      <c r="E71" s="1"/>
      <c r="F71" s="9"/>
      <c r="G71" s="9" t="s">
        <v>144</v>
      </c>
      <c r="H71" s="89">
        <f>SUM(H60:H69)</f>
        <v>-15246.779999999999</v>
      </c>
    </row>
    <row r="72" spans="2:8" x14ac:dyDescent="0.2">
      <c r="B72" s="138"/>
      <c r="C72" s="137"/>
      <c r="D72" s="137"/>
      <c r="E72" s="137"/>
      <c r="F72" s="138"/>
      <c r="G72" s="138"/>
      <c r="H72" s="139"/>
    </row>
    <row r="73" spans="2:8" x14ac:dyDescent="0.2">
      <c r="B73" s="138"/>
      <c r="C73" s="137"/>
      <c r="D73" s="137"/>
      <c r="E73" s="137"/>
      <c r="F73" s="138"/>
      <c r="G73" s="138"/>
      <c r="H73" s="139"/>
    </row>
    <row r="74" spans="2:8" x14ac:dyDescent="0.2">
      <c r="B74" s="138"/>
      <c r="C74" s="137"/>
      <c r="D74" s="137"/>
      <c r="E74" s="137"/>
      <c r="F74" s="138"/>
      <c r="G74" s="138"/>
      <c r="H74" s="139"/>
    </row>
    <row r="75" spans="2:8" x14ac:dyDescent="0.2">
      <c r="B75" s="138"/>
      <c r="C75" s="137"/>
      <c r="D75" s="137"/>
      <c r="E75" s="137"/>
      <c r="F75" s="138"/>
      <c r="G75" s="138"/>
      <c r="H75" s="139"/>
    </row>
    <row r="76" spans="2:8" x14ac:dyDescent="0.2">
      <c r="B76" s="138"/>
      <c r="C76" s="137"/>
      <c r="D76" s="137"/>
      <c r="E76" s="137"/>
      <c r="F76" s="138"/>
      <c r="G76" s="138"/>
      <c r="H76" s="139"/>
    </row>
    <row r="77" spans="2:8" x14ac:dyDescent="0.2">
      <c r="B77" s="138"/>
      <c r="C77" s="137"/>
      <c r="D77" s="137"/>
      <c r="E77" s="137"/>
      <c r="F77" s="138"/>
      <c r="G77" s="138"/>
      <c r="H77" s="139"/>
    </row>
    <row r="78" spans="2:8" x14ac:dyDescent="0.2">
      <c r="B78" s="138"/>
      <c r="C78" s="137"/>
      <c r="D78" s="137"/>
      <c r="E78" s="137"/>
      <c r="F78" s="138"/>
      <c r="G78" s="138"/>
      <c r="H78" s="139"/>
    </row>
    <row r="79" spans="2:8" ht="15" customHeight="1" x14ac:dyDescent="0.2"/>
    <row r="81" spans="2:10" x14ac:dyDescent="0.2">
      <c r="B81" s="23" t="s">
        <v>222</v>
      </c>
    </row>
    <row r="82" spans="2:10" x14ac:dyDescent="0.2">
      <c r="B82" s="23" t="s">
        <v>2</v>
      </c>
    </row>
    <row r="84" spans="2:10" x14ac:dyDescent="0.2">
      <c r="B84" s="101" t="s">
        <v>65</v>
      </c>
      <c r="C84" s="93"/>
      <c r="D84" s="73"/>
      <c r="F84" s="103" t="s">
        <v>163</v>
      </c>
      <c r="G84" s="92" t="s">
        <v>164</v>
      </c>
      <c r="H84" s="92">
        <v>-312</v>
      </c>
    </row>
    <row r="85" spans="2:10" x14ac:dyDescent="0.2">
      <c r="B85" s="102"/>
      <c r="C85" s="93" t="s">
        <v>66</v>
      </c>
      <c r="D85" s="108">
        <v>-301.18</v>
      </c>
      <c r="F85" s="103"/>
      <c r="G85" s="92" t="s">
        <v>165</v>
      </c>
      <c r="H85" s="92">
        <v>-78</v>
      </c>
    </row>
    <row r="86" spans="2:10" x14ac:dyDescent="0.2">
      <c r="B86" s="102"/>
      <c r="C86" s="93" t="s">
        <v>67</v>
      </c>
      <c r="D86" s="108">
        <v>-75.3</v>
      </c>
      <c r="F86" s="104"/>
      <c r="G86" s="92" t="s">
        <v>167</v>
      </c>
      <c r="H86" s="92">
        <v>-37.5</v>
      </c>
      <c r="J86"/>
    </row>
    <row r="87" spans="2:10" x14ac:dyDescent="0.2">
      <c r="B87" s="102"/>
      <c r="C87" s="93" t="s">
        <v>68</v>
      </c>
      <c r="D87" s="108">
        <v>-354.08</v>
      </c>
      <c r="F87" s="103"/>
      <c r="G87" s="92"/>
      <c r="H87" s="92"/>
      <c r="J87"/>
    </row>
    <row r="88" spans="2:10" x14ac:dyDescent="0.2">
      <c r="B88" s="102"/>
      <c r="C88" s="93"/>
      <c r="D88" s="108"/>
      <c r="F88" s="103" t="s">
        <v>45</v>
      </c>
      <c r="G88" s="92" t="s">
        <v>166</v>
      </c>
      <c r="H88" s="92">
        <v>-2450</v>
      </c>
      <c r="J88"/>
    </row>
    <row r="89" spans="2:10" x14ac:dyDescent="0.2">
      <c r="B89" s="102" t="s">
        <v>45</v>
      </c>
      <c r="C89" s="93" t="s">
        <v>10</v>
      </c>
      <c r="D89" s="108">
        <v>-2100</v>
      </c>
      <c r="F89" s="103"/>
      <c r="G89" s="92" t="s">
        <v>188</v>
      </c>
      <c r="H89" s="92">
        <v>-6000</v>
      </c>
      <c r="J89"/>
    </row>
    <row r="90" spans="2:10" x14ac:dyDescent="0.2">
      <c r="B90" s="102"/>
      <c r="C90" s="93" t="s">
        <v>7</v>
      </c>
      <c r="D90" s="108">
        <v>-2106</v>
      </c>
      <c r="F90" s="103"/>
      <c r="G90" s="92" t="s">
        <v>168</v>
      </c>
      <c r="H90" s="92">
        <v>-280</v>
      </c>
      <c r="J90"/>
    </row>
    <row r="91" spans="2:10" x14ac:dyDescent="0.2">
      <c r="B91" s="102"/>
      <c r="C91" s="93" t="s">
        <v>3</v>
      </c>
      <c r="D91" s="108">
        <v>-8640</v>
      </c>
      <c r="F91" s="103"/>
      <c r="G91" s="92" t="s">
        <v>171</v>
      </c>
      <c r="H91" s="92">
        <v>-64.05</v>
      </c>
      <c r="J91"/>
    </row>
    <row r="92" spans="2:10" x14ac:dyDescent="0.2">
      <c r="B92" s="102"/>
      <c r="C92" s="93" t="s">
        <v>69</v>
      </c>
      <c r="D92" s="108">
        <v>-5400</v>
      </c>
      <c r="F92" s="9"/>
      <c r="G92" s="9" t="s">
        <v>197</v>
      </c>
      <c r="H92" s="89">
        <f>SUM(H84:H91)</f>
        <v>-9221.5499999999993</v>
      </c>
      <c r="J92"/>
    </row>
    <row r="93" spans="2:10" x14ac:dyDescent="0.2">
      <c r="B93" s="101"/>
      <c r="C93" s="93" t="s">
        <v>6</v>
      </c>
      <c r="D93" s="108">
        <v>-12468.26</v>
      </c>
      <c r="F93" s="9"/>
      <c r="G93" s="1"/>
      <c r="H93" s="1"/>
      <c r="J93"/>
    </row>
    <row r="94" spans="2:10" x14ac:dyDescent="0.2">
      <c r="B94" s="102"/>
      <c r="C94" s="93" t="s">
        <v>70</v>
      </c>
      <c r="D94" s="108">
        <v>-3180</v>
      </c>
      <c r="F94" s="102" t="s">
        <v>174</v>
      </c>
      <c r="G94" s="93"/>
      <c r="H94" s="93"/>
      <c r="J94"/>
    </row>
    <row r="95" spans="2:10" x14ac:dyDescent="0.2">
      <c r="B95" s="102"/>
      <c r="C95" s="93" t="s">
        <v>71</v>
      </c>
      <c r="D95" s="108">
        <v>-2000</v>
      </c>
      <c r="F95" s="102"/>
      <c r="G95" s="93" t="s">
        <v>175</v>
      </c>
      <c r="H95" s="93">
        <v>-312</v>
      </c>
      <c r="J95"/>
    </row>
    <row r="96" spans="2:10" x14ac:dyDescent="0.2">
      <c r="B96" s="102"/>
      <c r="C96" s="93" t="s">
        <v>72</v>
      </c>
      <c r="D96" s="108">
        <v>-600</v>
      </c>
      <c r="F96" s="102"/>
      <c r="G96" s="93" t="s">
        <v>176</v>
      </c>
      <c r="H96" s="93">
        <v>-78</v>
      </c>
      <c r="J96"/>
    </row>
    <row r="97" spans="2:10" x14ac:dyDescent="0.2">
      <c r="B97" s="9"/>
      <c r="C97" s="9" t="s">
        <v>144</v>
      </c>
      <c r="D97" s="89">
        <f ca="1">SUM(D85:D97)</f>
        <v>-37289.919999999998</v>
      </c>
      <c r="F97" s="102"/>
      <c r="G97" s="93" t="s">
        <v>189</v>
      </c>
      <c r="H97" s="93">
        <v>-356.4</v>
      </c>
      <c r="J97"/>
    </row>
    <row r="98" spans="2:10" x14ac:dyDescent="0.2">
      <c r="B98" s="9"/>
      <c r="D98" s="84"/>
      <c r="F98" s="102"/>
      <c r="G98" s="93" t="s">
        <v>190</v>
      </c>
      <c r="H98" s="93">
        <v>-73.88</v>
      </c>
      <c r="J98"/>
    </row>
    <row r="99" spans="2:10" x14ac:dyDescent="0.2">
      <c r="B99" s="76" t="s">
        <v>93</v>
      </c>
      <c r="C99" s="8" t="s">
        <v>199</v>
      </c>
      <c r="D99" s="106">
        <v>-358.38</v>
      </c>
      <c r="F99" s="102" t="s">
        <v>45</v>
      </c>
      <c r="G99" s="93"/>
      <c r="H99" s="93"/>
      <c r="J99"/>
    </row>
    <row r="100" spans="2:10" x14ac:dyDescent="0.2">
      <c r="B100" s="10"/>
      <c r="C100" s="8" t="s">
        <v>100</v>
      </c>
      <c r="D100" s="106">
        <v>-85.4</v>
      </c>
      <c r="F100" s="118"/>
      <c r="G100" s="93" t="s">
        <v>178</v>
      </c>
      <c r="H100" s="93">
        <v>-3830.9</v>
      </c>
      <c r="J100"/>
    </row>
    <row r="101" spans="2:10" x14ac:dyDescent="0.2">
      <c r="B101" s="10"/>
      <c r="C101" s="8" t="s">
        <v>94</v>
      </c>
      <c r="D101" s="106">
        <v>-57.6</v>
      </c>
      <c r="F101" s="118"/>
      <c r="G101" s="93" t="s">
        <v>177</v>
      </c>
      <c r="H101" s="93">
        <v>-2616</v>
      </c>
      <c r="J101"/>
    </row>
    <row r="102" spans="2:10" x14ac:dyDescent="0.2">
      <c r="B102" s="10"/>
      <c r="C102" s="8" t="s">
        <v>95</v>
      </c>
      <c r="D102" s="106">
        <v>-134.4</v>
      </c>
      <c r="F102" s="118"/>
      <c r="G102" s="93" t="s">
        <v>179</v>
      </c>
      <c r="H102" s="93">
        <v>-1000</v>
      </c>
      <c r="J102"/>
    </row>
    <row r="103" spans="2:10" x14ac:dyDescent="0.2">
      <c r="B103" s="10"/>
      <c r="C103" s="8" t="s">
        <v>203</v>
      </c>
      <c r="D103" s="106">
        <v>-374.4</v>
      </c>
      <c r="F103" s="118"/>
      <c r="G103" s="93" t="s">
        <v>180</v>
      </c>
      <c r="H103" s="93">
        <v>-1200</v>
      </c>
      <c r="J103"/>
    </row>
    <row r="104" spans="2:10" x14ac:dyDescent="0.2">
      <c r="B104" s="10"/>
      <c r="C104" s="8" t="s">
        <v>104</v>
      </c>
      <c r="D104" s="106">
        <v>-2880</v>
      </c>
      <c r="F104" s="102"/>
      <c r="G104" s="93" t="s">
        <v>181</v>
      </c>
      <c r="H104" s="93">
        <v>-32.549999999999997</v>
      </c>
      <c r="J104"/>
    </row>
    <row r="105" spans="2:10" x14ac:dyDescent="0.2">
      <c r="B105" s="10"/>
      <c r="C105" s="8" t="s">
        <v>184</v>
      </c>
      <c r="D105" s="106">
        <v>-246.25</v>
      </c>
      <c r="F105" s="9"/>
      <c r="G105" s="9" t="s">
        <v>197</v>
      </c>
      <c r="H105" s="9">
        <f>SUM(H95:H104)</f>
        <v>-9499.73</v>
      </c>
      <c r="J105"/>
    </row>
    <row r="106" spans="2:10" x14ac:dyDescent="0.2">
      <c r="B106" s="10"/>
      <c r="C106" s="8" t="s">
        <v>202</v>
      </c>
      <c r="D106" s="106">
        <v>-23</v>
      </c>
      <c r="H106"/>
      <c r="J106"/>
    </row>
    <row r="107" spans="2:10" x14ac:dyDescent="0.2">
      <c r="B107" s="10"/>
      <c r="C107" s="8" t="s">
        <v>201</v>
      </c>
      <c r="D107" s="106">
        <v>-6</v>
      </c>
      <c r="F107" s="9" t="s">
        <v>194</v>
      </c>
      <c r="G107" s="1"/>
      <c r="H107" s="1"/>
      <c r="J107"/>
    </row>
    <row r="108" spans="2:10" x14ac:dyDescent="0.2">
      <c r="B108" s="76" t="s">
        <v>45</v>
      </c>
      <c r="C108" s="8" t="s">
        <v>96</v>
      </c>
      <c r="D108" s="106">
        <v>-2106</v>
      </c>
      <c r="F108" s="9"/>
      <c r="G108" s="1" t="s">
        <v>211</v>
      </c>
      <c r="H108" s="34">
        <v>-312</v>
      </c>
      <c r="J108"/>
    </row>
    <row r="109" spans="2:10" x14ac:dyDescent="0.2">
      <c r="B109" s="10"/>
      <c r="C109" s="8" t="s">
        <v>187</v>
      </c>
      <c r="D109" s="106">
        <v>-8640</v>
      </c>
      <c r="F109" s="9"/>
      <c r="G109" s="1" t="s">
        <v>212</v>
      </c>
      <c r="H109" s="34">
        <v>-78</v>
      </c>
      <c r="J109"/>
    </row>
    <row r="110" spans="2:10" x14ac:dyDescent="0.2">
      <c r="B110" s="10"/>
      <c r="C110" s="94" t="s">
        <v>186</v>
      </c>
      <c r="D110" s="107">
        <v>-1836</v>
      </c>
      <c r="F110" s="9"/>
      <c r="G110" s="1" t="s">
        <v>219</v>
      </c>
      <c r="H110" s="34">
        <v>-250</v>
      </c>
      <c r="J110"/>
    </row>
    <row r="111" spans="2:10" x14ac:dyDescent="0.2">
      <c r="B111" s="10"/>
      <c r="C111" s="8" t="s">
        <v>97</v>
      </c>
      <c r="D111" s="106">
        <v>-600</v>
      </c>
      <c r="F111" s="9"/>
      <c r="G111" s="1" t="s">
        <v>223</v>
      </c>
      <c r="H111" s="34">
        <v>-120.53</v>
      </c>
      <c r="J111"/>
    </row>
    <row r="112" spans="2:10" x14ac:dyDescent="0.2">
      <c r="B112" s="10"/>
      <c r="C112" s="8" t="s">
        <v>98</v>
      </c>
      <c r="D112" s="106">
        <v>-240</v>
      </c>
      <c r="F112" s="1" t="s">
        <v>45</v>
      </c>
      <c r="G112" s="1" t="s">
        <v>217</v>
      </c>
      <c r="H112" s="34">
        <v>-2000</v>
      </c>
      <c r="J112"/>
    </row>
    <row r="113" spans="2:10" x14ac:dyDescent="0.2">
      <c r="B113" s="10"/>
      <c r="C113" s="8" t="s">
        <v>101</v>
      </c>
      <c r="D113" s="106">
        <v>-960</v>
      </c>
      <c r="F113" s="9"/>
      <c r="G113" s="1"/>
      <c r="H113" s="34"/>
      <c r="J113"/>
    </row>
    <row r="114" spans="2:10" x14ac:dyDescent="0.2">
      <c r="B114" s="10"/>
      <c r="C114" s="8" t="s">
        <v>102</v>
      </c>
      <c r="D114" s="106">
        <v>-2904</v>
      </c>
      <c r="G114" s="9" t="s">
        <v>197</v>
      </c>
      <c r="H114" s="39">
        <f>SUM(H108:H113)</f>
        <v>-2760.5299999999997</v>
      </c>
      <c r="J114"/>
    </row>
    <row r="115" spans="2:10" x14ac:dyDescent="0.2">
      <c r="B115" s="76"/>
      <c r="C115" s="8" t="s">
        <v>185</v>
      </c>
      <c r="D115" s="106">
        <v>-7320</v>
      </c>
      <c r="H115"/>
      <c r="J115"/>
    </row>
    <row r="116" spans="2:10" x14ac:dyDescent="0.2">
      <c r="B116" s="10"/>
      <c r="C116" s="8" t="s">
        <v>103</v>
      </c>
      <c r="D116" s="106">
        <v>-744</v>
      </c>
      <c r="F116" s="9" t="s">
        <v>140</v>
      </c>
      <c r="G116" s="1"/>
      <c r="H116" s="1"/>
      <c r="J116"/>
    </row>
    <row r="117" spans="2:10" x14ac:dyDescent="0.2">
      <c r="B117" s="112"/>
      <c r="C117" s="9" t="s">
        <v>144</v>
      </c>
      <c r="D117" s="89">
        <f>SUM(D99:D116)</f>
        <v>-29515.43</v>
      </c>
      <c r="F117" s="9"/>
      <c r="G117" s="1" t="s">
        <v>224</v>
      </c>
      <c r="H117" s="1">
        <v>-312</v>
      </c>
      <c r="J117"/>
    </row>
    <row r="118" spans="2:10" x14ac:dyDescent="0.2">
      <c r="D118" s="84"/>
      <c r="F118" s="9"/>
      <c r="G118" s="1" t="s">
        <v>212</v>
      </c>
      <c r="H118" s="1">
        <v>-79</v>
      </c>
      <c r="J118"/>
    </row>
    <row r="119" spans="2:10" x14ac:dyDescent="0.2">
      <c r="D119" s="84"/>
      <c r="F119" s="9"/>
      <c r="G119" s="1" t="s">
        <v>234</v>
      </c>
      <c r="H119" s="1">
        <v>-30</v>
      </c>
      <c r="J119"/>
    </row>
    <row r="120" spans="2:10" x14ac:dyDescent="0.2">
      <c r="F120" s="9"/>
      <c r="G120" s="1" t="s">
        <v>225</v>
      </c>
      <c r="H120" s="1">
        <v>-108.98</v>
      </c>
      <c r="J120"/>
    </row>
    <row r="121" spans="2:10" x14ac:dyDescent="0.2">
      <c r="F121" s="9"/>
      <c r="G121" s="1" t="s">
        <v>226</v>
      </c>
      <c r="H121" s="1">
        <v>-120.53</v>
      </c>
      <c r="J121"/>
    </row>
    <row r="122" spans="2:10" x14ac:dyDescent="0.2">
      <c r="F122" s="9"/>
      <c r="G122" s="1" t="s">
        <v>237</v>
      </c>
      <c r="H122" s="1">
        <v>-180</v>
      </c>
      <c r="J122"/>
    </row>
    <row r="123" spans="2:10" x14ac:dyDescent="0.2">
      <c r="F123" s="9"/>
      <c r="G123" s="1" t="s">
        <v>236</v>
      </c>
      <c r="H123" s="1">
        <v>-63</v>
      </c>
      <c r="J123"/>
    </row>
    <row r="124" spans="2:10" x14ac:dyDescent="0.2">
      <c r="F124" s="9"/>
      <c r="G124" s="1" t="s">
        <v>197</v>
      </c>
      <c r="H124" s="1">
        <f>SUM(H117:H123)</f>
        <v>-893.51</v>
      </c>
      <c r="J124"/>
    </row>
    <row r="125" spans="2:10" x14ac:dyDescent="0.2">
      <c r="H125"/>
      <c r="J125"/>
    </row>
    <row r="126" spans="2:10" x14ac:dyDescent="0.2">
      <c r="F126" s="23" t="s">
        <v>230</v>
      </c>
      <c r="H126" s="24">
        <f>+D6</f>
        <v>-168010.4</v>
      </c>
      <c r="J126"/>
    </row>
    <row r="127" spans="2:10" x14ac:dyDescent="0.2">
      <c r="F127" s="23" t="s">
        <v>231</v>
      </c>
      <c r="H127">
        <f>SUM(H124:H126)</f>
        <v>-168903.91</v>
      </c>
      <c r="J127"/>
    </row>
    <row r="128" spans="2:10" x14ac:dyDescent="0.2">
      <c r="H128"/>
      <c r="J128"/>
    </row>
    <row r="129" spans="7:10" x14ac:dyDescent="0.2">
      <c r="H129"/>
      <c r="J129"/>
    </row>
    <row r="130" spans="7:10" x14ac:dyDescent="0.2">
      <c r="H130"/>
      <c r="J130"/>
    </row>
    <row r="131" spans="7:10" x14ac:dyDescent="0.2">
      <c r="G131" s="5"/>
      <c r="H131"/>
      <c r="J131"/>
    </row>
    <row r="132" spans="7:10" x14ac:dyDescent="0.2">
      <c r="G132" s="5"/>
      <c r="H132"/>
      <c r="J132"/>
    </row>
    <row r="133" spans="7:10" x14ac:dyDescent="0.2">
      <c r="G133" s="5"/>
      <c r="H133"/>
      <c r="J133"/>
    </row>
    <row r="134" spans="7:10" x14ac:dyDescent="0.2">
      <c r="H134"/>
      <c r="J134"/>
    </row>
    <row r="135" spans="7:10" x14ac:dyDescent="0.2">
      <c r="H135"/>
      <c r="J135"/>
    </row>
    <row r="136" spans="7:10" x14ac:dyDescent="0.2">
      <c r="H136"/>
      <c r="J136"/>
    </row>
    <row r="137" spans="7:10" x14ac:dyDescent="0.2">
      <c r="H137"/>
      <c r="J137"/>
    </row>
    <row r="138" spans="7:10" x14ac:dyDescent="0.2">
      <c r="H138"/>
      <c r="J138"/>
    </row>
    <row r="139" spans="7:10" x14ac:dyDescent="0.2">
      <c r="H139"/>
      <c r="J139"/>
    </row>
    <row r="140" spans="7:10" x14ac:dyDescent="0.2">
      <c r="H140"/>
      <c r="J140"/>
    </row>
    <row r="141" spans="7:10" x14ac:dyDescent="0.2">
      <c r="H141"/>
      <c r="J141"/>
    </row>
    <row r="142" spans="7:10" x14ac:dyDescent="0.2">
      <c r="H142"/>
      <c r="J142"/>
    </row>
    <row r="143" spans="7:10" x14ac:dyDescent="0.2">
      <c r="H143"/>
      <c r="J143"/>
    </row>
    <row r="144" spans="7:10" x14ac:dyDescent="0.2">
      <c r="H144"/>
      <c r="J144"/>
    </row>
    <row r="145" spans="6:10" x14ac:dyDescent="0.2">
      <c r="H145"/>
      <c r="J145"/>
    </row>
    <row r="146" spans="6:10" x14ac:dyDescent="0.2">
      <c r="H146"/>
      <c r="J146"/>
    </row>
    <row r="147" spans="6:10" x14ac:dyDescent="0.2">
      <c r="H147"/>
      <c r="J147"/>
    </row>
    <row r="148" spans="6:10" x14ac:dyDescent="0.2">
      <c r="H148"/>
      <c r="J148"/>
    </row>
    <row r="149" spans="6:10" x14ac:dyDescent="0.2">
      <c r="H149"/>
      <c r="J149"/>
    </row>
    <row r="150" spans="6:10" x14ac:dyDescent="0.2">
      <c r="H150"/>
      <c r="J150"/>
    </row>
    <row r="151" spans="6:10" ht="17" thickBot="1" x14ac:dyDescent="0.25">
      <c r="F151" s="15"/>
      <c r="G151" s="21"/>
      <c r="H151"/>
      <c r="J151"/>
    </row>
    <row r="152" spans="6:10" x14ac:dyDescent="0.2">
      <c r="H152"/>
      <c r="J152"/>
    </row>
    <row r="153" spans="6:10" x14ac:dyDescent="0.2">
      <c r="H153"/>
      <c r="J153"/>
    </row>
    <row r="154" spans="6:10" x14ac:dyDescent="0.2">
      <c r="H154"/>
      <c r="J154"/>
    </row>
    <row r="155" spans="6:10" x14ac:dyDescent="0.2">
      <c r="H155"/>
      <c r="J155"/>
    </row>
    <row r="156" spans="6:10" x14ac:dyDescent="0.2">
      <c r="H156"/>
      <c r="J156"/>
    </row>
    <row r="157" spans="6:10" x14ac:dyDescent="0.2">
      <c r="H157"/>
      <c r="J157"/>
    </row>
    <row r="158" spans="6:10" x14ac:dyDescent="0.2">
      <c r="H158"/>
      <c r="J158"/>
    </row>
    <row r="159" spans="6:10" x14ac:dyDescent="0.2">
      <c r="H159"/>
      <c r="J159"/>
    </row>
    <row r="160" spans="6:10" x14ac:dyDescent="0.2">
      <c r="H160"/>
      <c r="J160"/>
    </row>
    <row r="161" spans="8:10" x14ac:dyDescent="0.2">
      <c r="H161"/>
      <c r="J161"/>
    </row>
    <row r="162" spans="8:10" x14ac:dyDescent="0.2">
      <c r="H162"/>
      <c r="J162"/>
    </row>
    <row r="163" spans="8:10" x14ac:dyDescent="0.2">
      <c r="H163"/>
      <c r="J163"/>
    </row>
    <row r="164" spans="8:10" x14ac:dyDescent="0.2">
      <c r="H164"/>
      <c r="J164"/>
    </row>
    <row r="165" spans="8:10" x14ac:dyDescent="0.2">
      <c r="H165"/>
      <c r="J165"/>
    </row>
    <row r="166" spans="8:10" x14ac:dyDescent="0.2">
      <c r="H166"/>
      <c r="J166"/>
    </row>
    <row r="167" spans="8:10" x14ac:dyDescent="0.2">
      <c r="H167"/>
      <c r="J167"/>
    </row>
    <row r="168" spans="8:10" x14ac:dyDescent="0.2">
      <c r="H168"/>
      <c r="J168"/>
    </row>
    <row r="169" spans="8:10" x14ac:dyDescent="0.2">
      <c r="H169"/>
      <c r="J169"/>
    </row>
    <row r="170" spans="8:10" x14ac:dyDescent="0.2">
      <c r="H170"/>
      <c r="J170"/>
    </row>
    <row r="171" spans="8:10" x14ac:dyDescent="0.2">
      <c r="H171"/>
      <c r="J171"/>
    </row>
    <row r="172" spans="8:10" x14ac:dyDescent="0.2">
      <c r="H172"/>
      <c r="J172"/>
    </row>
    <row r="173" spans="8:10" x14ac:dyDescent="0.2">
      <c r="H173"/>
      <c r="J173"/>
    </row>
    <row r="174" spans="8:10" x14ac:dyDescent="0.2">
      <c r="H174"/>
      <c r="J174"/>
    </row>
    <row r="175" spans="8:10" x14ac:dyDescent="0.2">
      <c r="H175"/>
      <c r="J175"/>
    </row>
    <row r="176" spans="8:10" x14ac:dyDescent="0.2">
      <c r="H176"/>
      <c r="J176"/>
    </row>
    <row r="177" spans="8:10" x14ac:dyDescent="0.2">
      <c r="H177"/>
      <c r="J177"/>
    </row>
    <row r="178" spans="8:10" x14ac:dyDescent="0.2">
      <c r="H178"/>
      <c r="J178"/>
    </row>
  </sheetData>
  <pageMargins left="0.25" right="0.25" top="0.75" bottom="0.75" header="0.3" footer="0.3"/>
  <pageSetup paperSize="9" scale="60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2D34-A38E-C54F-8CB5-600D3002A39B}">
  <sheetPr>
    <pageSetUpPr fitToPage="1"/>
  </sheetPr>
  <dimension ref="A1:H55"/>
  <sheetViews>
    <sheetView topLeftCell="A5" workbookViewId="0">
      <selection activeCell="H9" sqref="H9"/>
    </sheetView>
  </sheetViews>
  <sheetFormatPr baseColWidth="10" defaultRowHeight="16" x14ac:dyDescent="0.2"/>
  <cols>
    <col min="2" max="2" width="35.6640625" bestFit="1" customWidth="1"/>
    <col min="4" max="4" width="13.6640625" bestFit="1" customWidth="1"/>
    <col min="6" max="6" width="11.83203125" customWidth="1"/>
    <col min="11" max="11" width="18.1640625" customWidth="1"/>
    <col min="12" max="12" width="11.83203125" bestFit="1" customWidth="1"/>
  </cols>
  <sheetData>
    <row r="1" spans="1:8" x14ac:dyDescent="0.2">
      <c r="A1" t="s">
        <v>145</v>
      </c>
    </row>
    <row r="2" spans="1:8" x14ac:dyDescent="0.2">
      <c r="B2" s="23"/>
    </row>
    <row r="4" spans="1:8" ht="51" x14ac:dyDescent="0.2">
      <c r="B4" s="23"/>
      <c r="C4" s="23" t="s">
        <v>125</v>
      </c>
      <c r="D4" s="25" t="s">
        <v>126</v>
      </c>
      <c r="E4" s="26" t="s">
        <v>127</v>
      </c>
      <c r="F4" s="26" t="s">
        <v>204</v>
      </c>
      <c r="G4" s="4" t="s">
        <v>182</v>
      </c>
    </row>
    <row r="5" spans="1:8" x14ac:dyDescent="0.2">
      <c r="A5" s="6" t="s">
        <v>128</v>
      </c>
      <c r="B5" s="6"/>
      <c r="C5" s="27">
        <v>50040</v>
      </c>
      <c r="D5" s="28">
        <v>20000</v>
      </c>
      <c r="E5" s="26">
        <v>18000</v>
      </c>
      <c r="F5" s="26">
        <v>15914</v>
      </c>
      <c r="G5" s="29"/>
    </row>
    <row r="6" spans="1:8" x14ac:dyDescent="0.2">
      <c r="A6" s="23"/>
      <c r="B6" s="23"/>
      <c r="C6" s="23"/>
      <c r="D6" s="25"/>
      <c r="E6" s="26"/>
      <c r="F6" s="26"/>
      <c r="G6" s="4"/>
    </row>
    <row r="7" spans="1:8" x14ac:dyDescent="0.2">
      <c r="A7" s="9" t="s">
        <v>2</v>
      </c>
      <c r="B7" s="1" t="s">
        <v>129</v>
      </c>
      <c r="C7" s="36">
        <v>24936.52</v>
      </c>
      <c r="D7" s="36">
        <v>24936.52</v>
      </c>
      <c r="E7" s="36">
        <v>24936.52</v>
      </c>
      <c r="F7" s="36">
        <v>24936.52</v>
      </c>
      <c r="G7" s="36">
        <v>24936.52</v>
      </c>
      <c r="H7" t="s">
        <v>146</v>
      </c>
    </row>
    <row r="8" spans="1:8" x14ac:dyDescent="0.2">
      <c r="A8" s="9"/>
      <c r="B8" s="1"/>
      <c r="C8" s="36"/>
      <c r="D8" s="36"/>
      <c r="E8" s="36"/>
      <c r="F8" s="36"/>
      <c r="G8" s="36"/>
    </row>
    <row r="9" spans="1:8" x14ac:dyDescent="0.2">
      <c r="A9" s="9" t="s">
        <v>160</v>
      </c>
      <c r="B9" s="1"/>
      <c r="C9" s="36"/>
      <c r="D9" s="36"/>
      <c r="E9" s="36">
        <v>15914</v>
      </c>
      <c r="F9" s="36"/>
      <c r="G9" s="36">
        <v>15914</v>
      </c>
    </row>
    <row r="10" spans="1:8" x14ac:dyDescent="0.2">
      <c r="A10" s="9"/>
      <c r="B10" s="1"/>
      <c r="C10" s="36"/>
      <c r="D10" s="36"/>
      <c r="E10" s="36"/>
      <c r="F10" s="36"/>
      <c r="G10" s="36"/>
    </row>
    <row r="11" spans="1:8" x14ac:dyDescent="0.2">
      <c r="A11" s="1"/>
      <c r="B11" s="1" t="s">
        <v>105</v>
      </c>
      <c r="C11" s="30">
        <v>5231</v>
      </c>
      <c r="D11" s="31">
        <v>5500</v>
      </c>
      <c r="E11" s="32">
        <v>4000</v>
      </c>
      <c r="F11" s="38">
        <v>4600</v>
      </c>
      <c r="G11" s="30">
        <v>5000</v>
      </c>
    </row>
    <row r="12" spans="1:8" x14ac:dyDescent="0.2">
      <c r="A12" s="1"/>
      <c r="B12" s="1" t="s">
        <v>106</v>
      </c>
      <c r="C12" s="1">
        <v>120</v>
      </c>
      <c r="D12" s="1">
        <v>100</v>
      </c>
      <c r="E12" s="33">
        <v>120</v>
      </c>
      <c r="F12" s="33">
        <v>120</v>
      </c>
      <c r="G12" s="1">
        <v>135</v>
      </c>
    </row>
    <row r="13" spans="1:8" x14ac:dyDescent="0.2">
      <c r="A13" s="1"/>
      <c r="B13" s="1" t="s">
        <v>107</v>
      </c>
      <c r="C13" s="1">
        <v>1393</v>
      </c>
      <c r="D13" s="1">
        <v>3000</v>
      </c>
      <c r="E13" s="33">
        <v>1700</v>
      </c>
      <c r="F13" s="33">
        <v>1200</v>
      </c>
      <c r="G13" s="1">
        <v>3500</v>
      </c>
    </row>
    <row r="14" spans="1:8" x14ac:dyDescent="0.2">
      <c r="A14" s="1"/>
      <c r="B14" s="1" t="s">
        <v>108</v>
      </c>
      <c r="C14" s="1">
        <v>403</v>
      </c>
      <c r="D14" s="1">
        <v>200</v>
      </c>
      <c r="E14" s="33">
        <v>576</v>
      </c>
      <c r="F14" s="33">
        <v>150</v>
      </c>
      <c r="G14" s="1">
        <v>650</v>
      </c>
    </row>
    <row r="15" spans="1:8" x14ac:dyDescent="0.2">
      <c r="A15" s="1"/>
      <c r="B15" s="1" t="s">
        <v>109</v>
      </c>
      <c r="C15" s="1">
        <v>552</v>
      </c>
      <c r="D15" s="1">
        <v>552</v>
      </c>
      <c r="E15" s="33">
        <v>600</v>
      </c>
      <c r="F15" s="33">
        <v>552</v>
      </c>
      <c r="G15" s="1">
        <v>620</v>
      </c>
      <c r="H15" s="23" t="s">
        <v>205</v>
      </c>
    </row>
    <row r="16" spans="1:8" x14ac:dyDescent="0.2">
      <c r="A16" s="1"/>
      <c r="B16" s="1" t="s">
        <v>110</v>
      </c>
      <c r="C16" s="1"/>
      <c r="D16" s="1"/>
      <c r="E16" s="33">
        <v>2500</v>
      </c>
      <c r="F16" s="33">
        <v>1140</v>
      </c>
      <c r="G16" s="1">
        <f>-G145</f>
        <v>0</v>
      </c>
    </row>
    <row r="17" spans="1:7" x14ac:dyDescent="0.2">
      <c r="A17" s="1"/>
      <c r="B17" s="1" t="s">
        <v>111</v>
      </c>
      <c r="C17" s="1">
        <v>432</v>
      </c>
      <c r="D17" s="1">
        <v>430</v>
      </c>
      <c r="E17" s="33">
        <v>620</v>
      </c>
      <c r="F17" s="33">
        <v>620</v>
      </c>
      <c r="G17" s="1">
        <v>620</v>
      </c>
    </row>
    <row r="18" spans="1:7" x14ac:dyDescent="0.2">
      <c r="A18" s="1"/>
      <c r="B18" s="1" t="s">
        <v>112</v>
      </c>
      <c r="C18" s="1">
        <v>120</v>
      </c>
      <c r="D18" s="1">
        <v>120</v>
      </c>
      <c r="E18" s="33">
        <v>130</v>
      </c>
      <c r="F18" s="33">
        <v>120</v>
      </c>
      <c r="G18" s="1">
        <v>135</v>
      </c>
    </row>
    <row r="19" spans="1:7" x14ac:dyDescent="0.2">
      <c r="A19" s="1"/>
      <c r="B19" s="1" t="s">
        <v>113</v>
      </c>
      <c r="C19" s="1">
        <v>956</v>
      </c>
      <c r="D19" s="1">
        <v>956</v>
      </c>
      <c r="E19" s="33">
        <v>750</v>
      </c>
      <c r="F19" s="37">
        <v>964.15</v>
      </c>
      <c r="G19" s="1">
        <v>1000</v>
      </c>
    </row>
    <row r="20" spans="1:7" x14ac:dyDescent="0.2">
      <c r="A20" s="1"/>
      <c r="B20" s="1" t="s">
        <v>114</v>
      </c>
      <c r="C20" s="1">
        <v>246</v>
      </c>
      <c r="D20" s="1">
        <v>292</v>
      </c>
      <c r="E20" s="33">
        <v>300</v>
      </c>
      <c r="F20" s="33">
        <v>235</v>
      </c>
      <c r="G20" s="1">
        <v>300</v>
      </c>
    </row>
    <row r="21" spans="1:7" x14ac:dyDescent="0.2">
      <c r="A21" s="1"/>
      <c r="B21" s="1" t="s">
        <v>115</v>
      </c>
      <c r="C21" s="1">
        <v>694</v>
      </c>
      <c r="D21" s="1">
        <v>500</v>
      </c>
      <c r="E21" s="33">
        <v>150</v>
      </c>
      <c r="F21" s="33">
        <v>0</v>
      </c>
      <c r="G21" s="1">
        <v>200</v>
      </c>
    </row>
    <row r="22" spans="1:7" x14ac:dyDescent="0.2">
      <c r="A22" s="1"/>
      <c r="B22" s="1" t="s">
        <v>116</v>
      </c>
      <c r="C22" s="1">
        <v>100</v>
      </c>
      <c r="D22" s="1">
        <v>50</v>
      </c>
      <c r="E22" s="33">
        <v>100</v>
      </c>
      <c r="F22" s="33">
        <v>100</v>
      </c>
      <c r="G22" s="1">
        <v>100</v>
      </c>
    </row>
    <row r="23" spans="1:7" x14ac:dyDescent="0.2">
      <c r="A23" s="1"/>
      <c r="B23" s="1" t="s">
        <v>117</v>
      </c>
      <c r="C23" s="1">
        <v>2570</v>
      </c>
      <c r="D23" s="1">
        <v>2800</v>
      </c>
      <c r="E23" s="33">
        <v>2800</v>
      </c>
      <c r="F23" s="37">
        <v>2880</v>
      </c>
      <c r="G23" s="1">
        <v>3000</v>
      </c>
    </row>
    <row r="24" spans="1:7" x14ac:dyDescent="0.2">
      <c r="A24" s="1"/>
      <c r="B24" s="1" t="s">
        <v>141</v>
      </c>
      <c r="C24" s="1">
        <v>450</v>
      </c>
      <c r="D24" s="1">
        <v>450</v>
      </c>
      <c r="E24" s="33">
        <v>450</v>
      </c>
      <c r="F24" s="37">
        <v>480</v>
      </c>
      <c r="G24" s="1">
        <v>500</v>
      </c>
    </row>
    <row r="25" spans="1:7" x14ac:dyDescent="0.2">
      <c r="A25" s="1"/>
      <c r="B25" s="1" t="s">
        <v>142</v>
      </c>
      <c r="C25" s="1">
        <v>120</v>
      </c>
      <c r="D25" s="1"/>
      <c r="E25" s="33"/>
      <c r="F25" s="33">
        <v>134</v>
      </c>
      <c r="G25" s="1">
        <v>150</v>
      </c>
    </row>
    <row r="26" spans="1:7" x14ac:dyDescent="0.2">
      <c r="A26" s="1"/>
      <c r="B26" s="1" t="s">
        <v>118</v>
      </c>
      <c r="C26" s="1">
        <v>150</v>
      </c>
      <c r="D26" s="1">
        <v>150</v>
      </c>
      <c r="E26" s="33">
        <v>250</v>
      </c>
      <c r="F26" s="33">
        <v>250</v>
      </c>
      <c r="G26" s="1">
        <v>250</v>
      </c>
    </row>
    <row r="27" spans="1:7" x14ac:dyDescent="0.2">
      <c r="A27" s="1"/>
      <c r="B27" s="1" t="s">
        <v>119</v>
      </c>
      <c r="C27" s="1">
        <v>1000</v>
      </c>
      <c r="D27" s="1">
        <v>1700</v>
      </c>
      <c r="E27" s="33">
        <v>1000</v>
      </c>
      <c r="F27" s="33">
        <v>610</v>
      </c>
      <c r="G27" s="1">
        <v>1000</v>
      </c>
    </row>
    <row r="28" spans="1:7" x14ac:dyDescent="0.2">
      <c r="A28" s="1"/>
      <c r="B28" s="1" t="s">
        <v>120</v>
      </c>
      <c r="C28" s="1">
        <v>200</v>
      </c>
      <c r="D28" s="1">
        <v>200</v>
      </c>
      <c r="E28" s="33">
        <v>225</v>
      </c>
      <c r="F28" s="33">
        <v>200</v>
      </c>
      <c r="G28" s="1">
        <v>225</v>
      </c>
    </row>
    <row r="29" spans="1:7" x14ac:dyDescent="0.2">
      <c r="A29" s="1"/>
      <c r="B29" s="1" t="s">
        <v>121</v>
      </c>
      <c r="C29" s="1">
        <v>0</v>
      </c>
      <c r="D29" s="1">
        <v>0</v>
      </c>
      <c r="E29" s="33">
        <v>0</v>
      </c>
      <c r="F29" s="33">
        <v>0</v>
      </c>
      <c r="G29" s="1">
        <v>2500</v>
      </c>
    </row>
    <row r="30" spans="1:7" x14ac:dyDescent="0.2">
      <c r="A30" s="1"/>
      <c r="B30" s="1" t="s">
        <v>122</v>
      </c>
      <c r="C30" s="1">
        <v>35</v>
      </c>
      <c r="D30" s="1">
        <v>35</v>
      </c>
      <c r="E30" s="33">
        <v>35</v>
      </c>
      <c r="F30" s="33">
        <v>35</v>
      </c>
      <c r="G30" s="1">
        <v>35</v>
      </c>
    </row>
    <row r="31" spans="1:7" x14ac:dyDescent="0.2">
      <c r="A31" s="1"/>
      <c r="B31" s="1" t="s">
        <v>123</v>
      </c>
      <c r="C31" s="1">
        <v>200</v>
      </c>
      <c r="D31" s="1">
        <v>300</v>
      </c>
      <c r="E31" s="33">
        <v>250</v>
      </c>
      <c r="F31" s="33">
        <v>250</v>
      </c>
      <c r="G31" s="1">
        <v>250</v>
      </c>
    </row>
    <row r="32" spans="1:7" x14ac:dyDescent="0.2">
      <c r="A32" s="1"/>
      <c r="B32" s="1" t="s">
        <v>124</v>
      </c>
      <c r="C32" s="1">
        <v>90</v>
      </c>
      <c r="D32" s="1">
        <v>89</v>
      </c>
      <c r="E32" s="33">
        <v>90</v>
      </c>
      <c r="F32" s="33"/>
      <c r="G32" s="1">
        <v>95</v>
      </c>
    </row>
    <row r="33" spans="1:8" x14ac:dyDescent="0.2">
      <c r="A33" s="1"/>
      <c r="B33" s="1"/>
      <c r="C33" s="1"/>
      <c r="D33" s="34">
        <f>SUM(D11:D32)</f>
        <v>17424</v>
      </c>
      <c r="E33" s="35">
        <f>SUM(E11:E32)</f>
        <v>16646</v>
      </c>
      <c r="F33" s="35"/>
      <c r="G33" s="69">
        <f>SUM(G11:G32)</f>
        <v>20265</v>
      </c>
    </row>
    <row r="35" spans="1:8" x14ac:dyDescent="0.2">
      <c r="E35" s="23" t="s">
        <v>161</v>
      </c>
      <c r="H35" s="3"/>
    </row>
    <row r="42" spans="1:8" x14ac:dyDescent="0.2">
      <c r="A42" t="s">
        <v>162</v>
      </c>
    </row>
    <row r="43" spans="1:8" x14ac:dyDescent="0.2">
      <c r="A43" t="s">
        <v>79</v>
      </c>
      <c r="B43">
        <v>364</v>
      </c>
      <c r="C43">
        <v>177.75</v>
      </c>
    </row>
    <row r="44" spans="1:8" x14ac:dyDescent="0.2">
      <c r="A44" t="s">
        <v>130</v>
      </c>
      <c r="B44">
        <v>364</v>
      </c>
    </row>
    <row r="45" spans="1:8" x14ac:dyDescent="0.2">
      <c r="A45" t="s">
        <v>131</v>
      </c>
      <c r="B45">
        <v>364</v>
      </c>
    </row>
    <row r="46" spans="1:8" x14ac:dyDescent="0.2">
      <c r="A46" t="s">
        <v>132</v>
      </c>
      <c r="B46">
        <v>376.48</v>
      </c>
      <c r="C46">
        <v>268.5</v>
      </c>
    </row>
    <row r="47" spans="1:8" x14ac:dyDescent="0.2">
      <c r="A47" t="s">
        <v>133</v>
      </c>
      <c r="B47">
        <v>376.48</v>
      </c>
    </row>
    <row r="48" spans="1:8" x14ac:dyDescent="0.2">
      <c r="A48" t="s">
        <v>134</v>
      </c>
      <c r="B48">
        <v>376.48</v>
      </c>
    </row>
    <row r="49" spans="1:4" x14ac:dyDescent="0.2">
      <c r="A49" t="s">
        <v>135</v>
      </c>
      <c r="B49">
        <v>376.48</v>
      </c>
    </row>
    <row r="50" spans="1:4" x14ac:dyDescent="0.2">
      <c r="A50" t="s">
        <v>136</v>
      </c>
      <c r="B50">
        <v>428.48</v>
      </c>
      <c r="C50">
        <v>337.22</v>
      </c>
    </row>
    <row r="51" spans="1:4" x14ac:dyDescent="0.2">
      <c r="A51" t="s">
        <v>137</v>
      </c>
      <c r="B51">
        <v>382.98</v>
      </c>
    </row>
    <row r="52" spans="1:4" x14ac:dyDescent="0.2">
      <c r="A52" t="s">
        <v>138</v>
      </c>
      <c r="B52">
        <v>382.98</v>
      </c>
      <c r="C52">
        <v>500</v>
      </c>
      <c r="D52" t="s">
        <v>143</v>
      </c>
    </row>
    <row r="53" spans="1:4" x14ac:dyDescent="0.2">
      <c r="A53" t="s">
        <v>139</v>
      </c>
      <c r="B53">
        <v>382.98</v>
      </c>
    </row>
    <row r="54" spans="1:4" x14ac:dyDescent="0.2">
      <c r="A54" t="s">
        <v>140</v>
      </c>
      <c r="B54">
        <v>382.98</v>
      </c>
    </row>
    <row r="55" spans="1:4" x14ac:dyDescent="0.2">
      <c r="B55">
        <f>SUM(B43:B54)</f>
        <v>4558.32</v>
      </c>
      <c r="C55">
        <f>SUM(C43:C54)</f>
        <v>1283.47</v>
      </c>
    </row>
  </sheetData>
  <pageMargins left="0.7" right="0.7" top="0.75" bottom="0.75" header="0.3" footer="0.3"/>
  <pageSetup paperSize="9" scale="56" orientation="landscape" horizontalDpi="0" verticalDpi="0" copies="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6F34-1D3F-7844-9DA3-D131C4C59D07}">
  <dimension ref="B1:G22"/>
  <sheetViews>
    <sheetView workbookViewId="0">
      <selection activeCell="E27" sqref="E27"/>
    </sheetView>
  </sheetViews>
  <sheetFormatPr baseColWidth="10" defaultRowHeight="16" x14ac:dyDescent="0.2"/>
  <cols>
    <col min="3" max="3" width="14" bestFit="1" customWidth="1"/>
    <col min="5" max="5" width="16.6640625" customWidth="1"/>
  </cols>
  <sheetData>
    <row r="1" spans="2:7" x14ac:dyDescent="0.2">
      <c r="B1" s="17" t="s">
        <v>73</v>
      </c>
      <c r="C1" s="11"/>
      <c r="D1" s="11"/>
      <c r="E1" s="11"/>
      <c r="F1" s="12"/>
    </row>
    <row r="2" spans="2:7" x14ac:dyDescent="0.2">
      <c r="B2" s="13"/>
      <c r="F2" s="18"/>
    </row>
    <row r="3" spans="2:7" x14ac:dyDescent="0.2">
      <c r="B3" s="20" t="s">
        <v>85</v>
      </c>
      <c r="C3" s="23"/>
      <c r="D3" s="23"/>
      <c r="F3" s="18"/>
    </row>
    <row r="4" spans="2:7" x14ac:dyDescent="0.2">
      <c r="B4" s="20"/>
      <c r="C4" s="23" t="s">
        <v>76</v>
      </c>
      <c r="D4" s="24">
        <v>227466.03</v>
      </c>
      <c r="F4" s="18"/>
    </row>
    <row r="5" spans="2:7" x14ac:dyDescent="0.2">
      <c r="B5" s="13"/>
      <c r="E5" t="s">
        <v>74</v>
      </c>
      <c r="F5" s="19">
        <v>205000</v>
      </c>
    </row>
    <row r="6" spans="2:7" x14ac:dyDescent="0.2">
      <c r="B6" s="13"/>
      <c r="E6" t="s">
        <v>75</v>
      </c>
      <c r="F6" s="19">
        <v>22466.03</v>
      </c>
    </row>
    <row r="7" spans="2:7" x14ac:dyDescent="0.2">
      <c r="B7" s="13"/>
      <c r="F7" s="19"/>
    </row>
    <row r="8" spans="2:7" x14ac:dyDescent="0.2">
      <c r="B8" s="13" t="s">
        <v>1</v>
      </c>
      <c r="C8" t="s">
        <v>76</v>
      </c>
      <c r="D8" s="7">
        <v>20676.259999999998</v>
      </c>
      <c r="F8" s="18"/>
    </row>
    <row r="9" spans="2:7" x14ac:dyDescent="0.2">
      <c r="B9" s="13" t="s">
        <v>2</v>
      </c>
      <c r="C9" t="s">
        <v>78</v>
      </c>
      <c r="D9">
        <v>-82407.97</v>
      </c>
      <c r="F9" s="18"/>
    </row>
    <row r="10" spans="2:7" x14ac:dyDescent="0.2">
      <c r="B10" s="13"/>
      <c r="F10" s="19"/>
      <c r="G10" s="16"/>
    </row>
    <row r="11" spans="2:7" x14ac:dyDescent="0.2">
      <c r="B11" s="13"/>
      <c r="F11" s="18"/>
      <c r="G11" s="16"/>
    </row>
    <row r="12" spans="2:7" x14ac:dyDescent="0.2">
      <c r="B12" s="20" t="s">
        <v>86</v>
      </c>
      <c r="C12" s="23"/>
      <c r="D12" s="23"/>
      <c r="F12" s="19"/>
      <c r="G12" s="16"/>
    </row>
    <row r="13" spans="2:7" x14ac:dyDescent="0.2">
      <c r="B13" s="20"/>
      <c r="C13" s="23" t="s">
        <v>76</v>
      </c>
      <c r="D13" s="24">
        <f>SUM(F14:F15)</f>
        <v>165734.32</v>
      </c>
      <c r="F13" s="18"/>
    </row>
    <row r="14" spans="2:7" x14ac:dyDescent="0.2">
      <c r="B14" s="13"/>
      <c r="E14" t="s">
        <v>74</v>
      </c>
      <c r="F14" s="19">
        <v>144323.23000000001</v>
      </c>
    </row>
    <row r="15" spans="2:7" x14ac:dyDescent="0.2">
      <c r="B15" s="13"/>
      <c r="E15" t="s">
        <v>75</v>
      </c>
      <c r="F15" s="18">
        <v>21411.09</v>
      </c>
    </row>
    <row r="16" spans="2:7" x14ac:dyDescent="0.2">
      <c r="B16" s="13"/>
      <c r="F16" s="18"/>
    </row>
    <row r="17" spans="2:6" x14ac:dyDescent="0.2">
      <c r="B17" s="13" t="s">
        <v>87</v>
      </c>
      <c r="C17" t="s">
        <v>91</v>
      </c>
      <c r="E17" t="s">
        <v>89</v>
      </c>
      <c r="F17" s="18"/>
    </row>
    <row r="18" spans="2:6" x14ac:dyDescent="0.2">
      <c r="B18" s="13" t="s">
        <v>88</v>
      </c>
      <c r="F18" s="18"/>
    </row>
    <row r="19" spans="2:6" x14ac:dyDescent="0.2">
      <c r="B19" s="13"/>
      <c r="F19" s="18"/>
    </row>
    <row r="20" spans="2:6" x14ac:dyDescent="0.2">
      <c r="B20" s="13"/>
      <c r="F20" s="18"/>
    </row>
    <row r="21" spans="2:6" x14ac:dyDescent="0.2">
      <c r="B21" s="13" t="s">
        <v>87</v>
      </c>
      <c r="C21" t="s">
        <v>92</v>
      </c>
      <c r="F21" s="18"/>
    </row>
    <row r="22" spans="2:6" ht="17" thickBot="1" x14ac:dyDescent="0.25">
      <c r="B22" s="14" t="s">
        <v>90</v>
      </c>
      <c r="C22" s="21"/>
      <c r="D22" s="21"/>
      <c r="E22" s="21"/>
      <c r="F22" s="22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4828-7589-B24D-8AD9-CE28F3F9131B}">
  <sheetPr>
    <pageSetUpPr fitToPage="1"/>
  </sheetPr>
  <dimension ref="A1:R32"/>
  <sheetViews>
    <sheetView topLeftCell="C1" zoomScale="121" zoomScaleNormal="120" workbookViewId="0">
      <selection activeCell="G24" sqref="G24"/>
    </sheetView>
  </sheetViews>
  <sheetFormatPr baseColWidth="10" defaultRowHeight="16" x14ac:dyDescent="0.2"/>
  <cols>
    <col min="3" max="4" width="12.6640625" customWidth="1"/>
    <col min="5" max="5" width="12.83203125" customWidth="1"/>
    <col min="6" max="6" width="12.33203125" bestFit="1" customWidth="1"/>
    <col min="7" max="7" width="13.83203125" customWidth="1"/>
    <col min="8" max="8" width="12.1640625" bestFit="1" customWidth="1"/>
    <col min="9" max="9" width="13.1640625" customWidth="1"/>
    <col min="10" max="10" width="12.6640625" customWidth="1"/>
    <col min="11" max="11" width="14.6640625" customWidth="1"/>
    <col min="12" max="13" width="12.33203125" bestFit="1" customWidth="1"/>
    <col min="14" max="14" width="13" bestFit="1" customWidth="1"/>
    <col min="15" max="15" width="12.33203125" bestFit="1" customWidth="1"/>
    <col min="16" max="16" width="12.6640625" customWidth="1"/>
    <col min="17" max="17" width="15.5" bestFit="1" customWidth="1"/>
  </cols>
  <sheetData>
    <row r="1" spans="1:18" ht="21" x14ac:dyDescent="0.25">
      <c r="A1" s="67" t="s">
        <v>159</v>
      </c>
      <c r="H1" s="68"/>
      <c r="I1" s="23"/>
      <c r="K1" s="23"/>
      <c r="L1" s="23"/>
      <c r="M1" s="23"/>
    </row>
    <row r="2" spans="1:18" x14ac:dyDescent="0.2">
      <c r="G2" s="68"/>
    </row>
    <row r="4" spans="1:18" x14ac:dyDescent="0.2">
      <c r="A4" s="33" t="s">
        <v>158</v>
      </c>
      <c r="B4" s="2"/>
      <c r="C4" s="52" t="s">
        <v>157</v>
      </c>
      <c r="D4" s="52"/>
      <c r="E4" s="52"/>
      <c r="F4" s="32"/>
      <c r="G4" s="52"/>
      <c r="H4" s="52"/>
      <c r="I4" s="52"/>
      <c r="J4" s="52"/>
      <c r="K4" s="32"/>
      <c r="L4" s="52"/>
      <c r="M4" s="119"/>
      <c r="N4" s="52"/>
      <c r="O4" s="52" t="s">
        <v>213</v>
      </c>
    </row>
    <row r="5" spans="1:18" x14ac:dyDescent="0.2">
      <c r="A5" s="66"/>
      <c r="B5" s="2"/>
      <c r="C5" s="52"/>
      <c r="D5" s="65">
        <v>45017</v>
      </c>
      <c r="E5" s="65">
        <v>45047</v>
      </c>
      <c r="F5" s="65">
        <v>45078</v>
      </c>
      <c r="G5" s="65">
        <v>45108</v>
      </c>
      <c r="H5" s="65">
        <v>45139</v>
      </c>
      <c r="I5" s="65">
        <v>45170</v>
      </c>
      <c r="J5" s="65">
        <v>45200</v>
      </c>
      <c r="K5" s="65">
        <v>45231</v>
      </c>
      <c r="L5" s="65">
        <v>45261</v>
      </c>
      <c r="M5" s="65">
        <v>45292</v>
      </c>
      <c r="N5" s="65">
        <v>45323</v>
      </c>
      <c r="O5" s="65">
        <v>45352</v>
      </c>
    </row>
    <row r="6" spans="1:18" x14ac:dyDescent="0.2">
      <c r="A6" s="2" t="s">
        <v>153</v>
      </c>
      <c r="B6" s="2"/>
      <c r="C6" s="55">
        <v>22466.03</v>
      </c>
      <c r="D6" s="55">
        <f t="shared" ref="D6:J6" si="0">+C11</f>
        <v>22466.03</v>
      </c>
      <c r="E6" s="55">
        <f t="shared" si="0"/>
        <v>29388.28</v>
      </c>
      <c r="F6" s="55">
        <f t="shared" si="0"/>
        <v>29093.35</v>
      </c>
      <c r="G6" s="77">
        <f t="shared" si="0"/>
        <v>16959.099999999999</v>
      </c>
      <c r="H6" s="77">
        <f t="shared" si="0"/>
        <v>30175.39</v>
      </c>
      <c r="I6" s="55">
        <f t="shared" si="0"/>
        <v>22885.89</v>
      </c>
      <c r="J6" s="55">
        <f t="shared" si="0"/>
        <v>21411.089999999997</v>
      </c>
      <c r="K6" s="55">
        <f>+J11</f>
        <v>34975.93</v>
      </c>
      <c r="L6" s="55">
        <f>+K11</f>
        <v>54600.909999999996</v>
      </c>
      <c r="M6" s="110">
        <v>65011.08</v>
      </c>
      <c r="N6" s="110">
        <f>+M11</f>
        <v>34730.94</v>
      </c>
      <c r="O6" s="53">
        <f>+N11</f>
        <v>40468.76</v>
      </c>
      <c r="P6" s="116"/>
    </row>
    <row r="7" spans="1:18" x14ac:dyDescent="0.2">
      <c r="A7" s="2" t="s">
        <v>1</v>
      </c>
      <c r="B7" s="2"/>
      <c r="C7" s="55"/>
      <c r="D7" s="55">
        <f>+'[1]cash book'!E27</f>
        <v>7957</v>
      </c>
      <c r="E7" s="55">
        <v>2851.66</v>
      </c>
      <c r="F7" s="55">
        <v>79.2</v>
      </c>
      <c r="G7" s="77">
        <v>6350.37</v>
      </c>
      <c r="H7" s="77"/>
      <c r="I7" s="55">
        <v>3025.98</v>
      </c>
      <c r="J7" s="55">
        <v>11180.5</v>
      </c>
      <c r="K7" s="83">
        <v>49140.41</v>
      </c>
      <c r="L7" s="55">
        <v>19631.72</v>
      </c>
      <c r="M7" s="52">
        <v>180</v>
      </c>
      <c r="N7" s="52">
        <v>8498.35</v>
      </c>
      <c r="O7" s="52"/>
      <c r="P7" s="5"/>
    </row>
    <row r="8" spans="1:18" x14ac:dyDescent="0.2">
      <c r="A8" s="63" t="s">
        <v>2</v>
      </c>
      <c r="B8" s="63"/>
      <c r="C8" s="109"/>
      <c r="D8" s="55">
        <v>-22664.01</v>
      </c>
      <c r="E8" s="55">
        <v>-3146.59</v>
      </c>
      <c r="F8" s="62">
        <v>-18140.79</v>
      </c>
      <c r="G8" s="78">
        <v>-9818.6299999999992</v>
      </c>
      <c r="H8" s="83">
        <v>-12926.47</v>
      </c>
      <c r="I8" s="55">
        <v>-15246.78</v>
      </c>
      <c r="J8" s="122">
        <v>-37289.919999999998</v>
      </c>
      <c r="K8" s="55">
        <v>-29515.43</v>
      </c>
      <c r="L8" s="62">
        <v>-9221.5499999999993</v>
      </c>
      <c r="M8" s="61">
        <v>-9499.73</v>
      </c>
      <c r="N8" s="113">
        <v>-2760.53</v>
      </c>
      <c r="O8" s="60">
        <v>-893.51</v>
      </c>
      <c r="P8" s="111"/>
      <c r="Q8" s="5"/>
    </row>
    <row r="9" spans="1:18" s="1" customFormat="1" x14ac:dyDescent="0.2">
      <c r="A9" s="2" t="s">
        <v>156</v>
      </c>
      <c r="B9" s="2"/>
      <c r="C9" s="55"/>
      <c r="D9" s="55"/>
      <c r="E9" s="55"/>
      <c r="F9" s="55">
        <v>-2851.66</v>
      </c>
      <c r="G9" s="77">
        <v>-1635.77</v>
      </c>
      <c r="H9" s="77">
        <v>-3078.33</v>
      </c>
      <c r="I9" s="55"/>
      <c r="J9" s="55"/>
      <c r="K9" s="55"/>
      <c r="L9" s="55"/>
      <c r="M9" s="53">
        <v>-20960.41</v>
      </c>
      <c r="N9" s="110"/>
      <c r="O9" s="54"/>
      <c r="P9" s="39"/>
      <c r="Q9" s="39"/>
    </row>
    <row r="10" spans="1:18" x14ac:dyDescent="0.2">
      <c r="A10" s="59" t="s">
        <v>155</v>
      </c>
      <c r="B10" s="58"/>
      <c r="C10" s="57"/>
      <c r="D10" s="57">
        <v>21629.26</v>
      </c>
      <c r="E10" s="57"/>
      <c r="F10" s="55">
        <v>8779</v>
      </c>
      <c r="G10" s="79">
        <v>19956.09</v>
      </c>
      <c r="H10" s="79">
        <v>8640</v>
      </c>
      <c r="I10" s="57">
        <v>10746</v>
      </c>
      <c r="J10" s="57">
        <v>39674.26</v>
      </c>
      <c r="K10" s="57"/>
      <c r="L10" s="57"/>
      <c r="M10" s="56"/>
      <c r="N10" s="56"/>
      <c r="O10" s="56"/>
      <c r="P10" s="5"/>
    </row>
    <row r="11" spans="1:18" s="23" customFormat="1" x14ac:dyDescent="0.2">
      <c r="A11" s="33" t="s">
        <v>150</v>
      </c>
      <c r="B11" s="33"/>
      <c r="C11" s="75">
        <f>SUM(C6:C10)</f>
        <v>22466.03</v>
      </c>
      <c r="D11" s="75">
        <f>SUM(D6:D10)</f>
        <v>29388.28</v>
      </c>
      <c r="E11" s="75">
        <f>SUM(E6:E10)</f>
        <v>29093.35</v>
      </c>
      <c r="F11" s="75">
        <v>16959.099999999999</v>
      </c>
      <c r="G11" s="75">
        <v>30175.39</v>
      </c>
      <c r="H11" s="75">
        <v>22885.89</v>
      </c>
      <c r="I11" s="75">
        <f>SUM(I6:I10)</f>
        <v>21411.089999999997</v>
      </c>
      <c r="J11" s="75">
        <f>SUM(J6:J10)</f>
        <v>34975.93</v>
      </c>
      <c r="K11" s="75">
        <f>SUM(K6:K8)</f>
        <v>54600.909999999996</v>
      </c>
      <c r="L11" s="75">
        <f>SUM(L6:L8)</f>
        <v>65011.08</v>
      </c>
      <c r="M11" s="114">
        <f>SUM(M6:M9)</f>
        <v>34730.94</v>
      </c>
      <c r="N11" s="81">
        <f>SUM(N6:N8)</f>
        <v>40468.76</v>
      </c>
      <c r="O11" s="81">
        <f>SUM(O6:O8)</f>
        <v>39575.25</v>
      </c>
    </row>
    <row r="12" spans="1:18" x14ac:dyDescent="0.2">
      <c r="A12" s="1"/>
      <c r="B12" s="1"/>
      <c r="C12" s="1"/>
      <c r="D12" s="34"/>
      <c r="E12" s="34"/>
      <c r="F12" s="34"/>
      <c r="G12" s="80"/>
      <c r="H12" s="80"/>
      <c r="I12" s="34"/>
      <c r="J12" s="34"/>
      <c r="K12" s="34"/>
      <c r="L12" s="1"/>
      <c r="M12" s="1"/>
      <c r="N12" s="142"/>
      <c r="O12" s="1"/>
    </row>
    <row r="13" spans="1:18" x14ac:dyDescent="0.2">
      <c r="A13" s="10" t="s">
        <v>154</v>
      </c>
      <c r="B13" s="8"/>
      <c r="C13" s="8"/>
      <c r="D13" s="51">
        <v>45017</v>
      </c>
      <c r="E13" s="51">
        <v>45047</v>
      </c>
      <c r="F13" s="51">
        <v>45078</v>
      </c>
      <c r="G13" s="51">
        <v>45108</v>
      </c>
      <c r="H13" s="51">
        <v>45139</v>
      </c>
      <c r="I13" s="51">
        <v>45170</v>
      </c>
      <c r="J13" s="51">
        <v>45200</v>
      </c>
      <c r="K13" s="51">
        <v>45231</v>
      </c>
      <c r="L13" s="51">
        <v>45261</v>
      </c>
      <c r="M13" s="51">
        <v>45292</v>
      </c>
      <c r="N13" s="51">
        <v>45323</v>
      </c>
      <c r="O13" s="143">
        <v>45352</v>
      </c>
    </row>
    <row r="14" spans="1:18" x14ac:dyDescent="0.2">
      <c r="A14" s="47"/>
      <c r="B14" s="47"/>
      <c r="C14" s="47"/>
      <c r="D14" s="45"/>
      <c r="E14" s="45"/>
      <c r="F14" s="45"/>
      <c r="G14" s="44"/>
      <c r="H14" s="44"/>
      <c r="I14" s="45"/>
      <c r="J14" s="45"/>
      <c r="K14" s="45"/>
      <c r="L14" s="50"/>
      <c r="M14" s="50"/>
      <c r="N14" s="50"/>
      <c r="O14" s="50"/>
    </row>
    <row r="15" spans="1:18" x14ac:dyDescent="0.2">
      <c r="A15" s="47" t="s">
        <v>153</v>
      </c>
      <c r="B15" s="47"/>
      <c r="C15" s="46">
        <v>205000</v>
      </c>
      <c r="D15" s="45">
        <f t="shared" ref="D15:I15" si="1">+C20</f>
        <v>205000</v>
      </c>
      <c r="E15" s="45">
        <f t="shared" si="1"/>
        <v>182830.74</v>
      </c>
      <c r="F15" s="45">
        <f t="shared" si="1"/>
        <v>182830.74</v>
      </c>
      <c r="G15" s="44">
        <f t="shared" si="1"/>
        <v>176903.4</v>
      </c>
      <c r="H15" s="44">
        <f t="shared" si="1"/>
        <v>160630.9</v>
      </c>
      <c r="I15" s="45">
        <f t="shared" si="1"/>
        <v>155069.23000000001</v>
      </c>
      <c r="J15" s="45">
        <v>144323.23000000001</v>
      </c>
      <c r="K15" s="45">
        <f>+J20</f>
        <v>104648.97</v>
      </c>
      <c r="L15" s="43">
        <f>+K20</f>
        <v>104648.97</v>
      </c>
      <c r="M15" s="43">
        <f>+L20</f>
        <v>104648.97</v>
      </c>
      <c r="N15" s="43">
        <f>+M20</f>
        <v>125609.38</v>
      </c>
      <c r="O15" s="43">
        <f>+N20</f>
        <v>128215.38</v>
      </c>
    </row>
    <row r="16" spans="1:18" x14ac:dyDescent="0.2">
      <c r="A16" s="47" t="s">
        <v>1</v>
      </c>
      <c r="B16" s="47"/>
      <c r="C16" s="47"/>
      <c r="D16" s="45"/>
      <c r="E16" s="45"/>
      <c r="F16" s="45"/>
      <c r="G16" s="44">
        <v>2047.82</v>
      </c>
      <c r="H16" s="44"/>
      <c r="I16" s="45"/>
      <c r="J16" s="45"/>
      <c r="K16" s="45"/>
      <c r="L16" s="47"/>
      <c r="M16" s="47"/>
      <c r="N16" s="47">
        <v>2606</v>
      </c>
      <c r="O16" s="47"/>
      <c r="P16" s="5"/>
      <c r="R16" s="5"/>
    </row>
    <row r="17" spans="1:17" x14ac:dyDescent="0.2">
      <c r="A17" s="47" t="s">
        <v>2</v>
      </c>
      <c r="B17" s="47"/>
      <c r="C17" s="47"/>
      <c r="D17" s="45">
        <v>-540</v>
      </c>
      <c r="E17" s="45"/>
      <c r="F17" s="45"/>
      <c r="G17" s="44"/>
      <c r="H17" s="44"/>
      <c r="I17" s="45"/>
      <c r="J17" s="45"/>
      <c r="K17" s="45"/>
      <c r="L17" s="47"/>
      <c r="M17" s="47"/>
      <c r="N17" s="47"/>
      <c r="O17" s="47"/>
    </row>
    <row r="18" spans="1:17" x14ac:dyDescent="0.2">
      <c r="A18" s="47" t="s">
        <v>152</v>
      </c>
      <c r="B18" s="47"/>
      <c r="C18" s="47"/>
      <c r="D18" s="45">
        <v>-21629.26</v>
      </c>
      <c r="E18" s="45"/>
      <c r="F18" s="49">
        <v>-8779</v>
      </c>
      <c r="G18" s="44">
        <v>-19956.09</v>
      </c>
      <c r="H18" s="44">
        <v>-8640</v>
      </c>
      <c r="I18" s="45">
        <v>-10746</v>
      </c>
      <c r="J18" s="45">
        <v>-39674.26</v>
      </c>
      <c r="K18" s="48"/>
      <c r="L18" s="47"/>
      <c r="M18" s="47"/>
      <c r="N18" s="47"/>
      <c r="O18" s="47"/>
    </row>
    <row r="19" spans="1:17" x14ac:dyDescent="0.2">
      <c r="A19" s="47" t="s">
        <v>151</v>
      </c>
      <c r="B19" s="47"/>
      <c r="C19" s="46"/>
      <c r="D19" s="44"/>
      <c r="E19" s="44"/>
      <c r="F19" s="45">
        <v>2851.66</v>
      </c>
      <c r="G19" s="44">
        <v>1635.77</v>
      </c>
      <c r="H19" s="44">
        <v>3078.33</v>
      </c>
      <c r="I19" s="44"/>
      <c r="J19" s="44"/>
      <c r="K19" s="44"/>
      <c r="L19" s="44"/>
      <c r="M19" s="44">
        <v>20960.41</v>
      </c>
      <c r="N19" s="43"/>
      <c r="O19" s="43"/>
      <c r="P19" s="5"/>
      <c r="Q19" s="5"/>
    </row>
    <row r="20" spans="1:17" s="23" customFormat="1" x14ac:dyDescent="0.2">
      <c r="A20" s="40" t="s">
        <v>150</v>
      </c>
      <c r="B20" s="40"/>
      <c r="C20" s="42">
        <f>SUM(C15:C19)</f>
        <v>205000</v>
      </c>
      <c r="D20" s="41">
        <f>SUM(D15:D18)</f>
        <v>182830.74</v>
      </c>
      <c r="E20" s="41">
        <f>SUM(E15:E19)</f>
        <v>182830.74</v>
      </c>
      <c r="F20" s="41">
        <f>SUM(F15:F19)</f>
        <v>176903.4</v>
      </c>
      <c r="G20" s="43">
        <f>SUM(G15:G19)</f>
        <v>160630.9</v>
      </c>
      <c r="H20" s="44">
        <v>155069.23000000001</v>
      </c>
      <c r="I20" s="74">
        <v>144323.23000000001</v>
      </c>
      <c r="J20" s="74">
        <v>104648.97</v>
      </c>
      <c r="K20" s="41">
        <v>104648.97</v>
      </c>
      <c r="L20" s="41">
        <f>+K20</f>
        <v>104648.97</v>
      </c>
      <c r="M20" s="41">
        <f>SUM(M15:M19)</f>
        <v>125609.38</v>
      </c>
      <c r="N20" s="41">
        <f>SUM(N15:N18)</f>
        <v>128215.38</v>
      </c>
      <c r="O20" s="41">
        <f>+O15</f>
        <v>128215.38</v>
      </c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39"/>
      <c r="L21" s="1"/>
      <c r="M21" s="1"/>
      <c r="N21" s="1"/>
      <c r="O21" s="1"/>
    </row>
    <row r="23" spans="1:17" x14ac:dyDescent="0.2">
      <c r="A23" t="s">
        <v>149</v>
      </c>
      <c r="C23" s="82">
        <f>+C11+C20</f>
        <v>227466.03</v>
      </c>
      <c r="D23" s="16">
        <f>+D11+D20</f>
        <v>212219.02</v>
      </c>
      <c r="E23" s="16">
        <f>+E11+E20</f>
        <v>211924.09</v>
      </c>
      <c r="F23" s="16">
        <f>+F11+F20</f>
        <v>193862.5</v>
      </c>
      <c r="G23" s="16">
        <f t="shared" ref="G23:M23" si="2">+G11+G20</f>
        <v>190806.28999999998</v>
      </c>
      <c r="H23" s="16">
        <f t="shared" si="2"/>
        <v>177955.12</v>
      </c>
      <c r="I23" s="16">
        <f t="shared" si="2"/>
        <v>165734.32</v>
      </c>
      <c r="J23" s="16">
        <f t="shared" si="2"/>
        <v>139624.9</v>
      </c>
      <c r="K23" s="16">
        <f t="shared" si="2"/>
        <v>159249.88</v>
      </c>
      <c r="L23" s="16">
        <f t="shared" si="2"/>
        <v>169660.05</v>
      </c>
      <c r="M23" s="16">
        <f t="shared" si="2"/>
        <v>160340.32</v>
      </c>
      <c r="N23" s="16">
        <f>+N11+N20</f>
        <v>168684.14</v>
      </c>
      <c r="O23" s="16">
        <f>+O11+O20</f>
        <v>167790.63</v>
      </c>
    </row>
    <row r="24" spans="1:17" x14ac:dyDescent="0.2">
      <c r="N24" s="55"/>
    </row>
    <row r="25" spans="1:17" x14ac:dyDescent="0.2">
      <c r="K25" s="5"/>
    </row>
    <row r="26" spans="1:17" x14ac:dyDescent="0.2">
      <c r="B26" t="s">
        <v>2</v>
      </c>
      <c r="C26" s="5">
        <f>+P8</f>
        <v>0</v>
      </c>
      <c r="H26" t="s">
        <v>208</v>
      </c>
      <c r="I26" s="5">
        <f>+P7</f>
        <v>0</v>
      </c>
      <c r="N26" s="5"/>
    </row>
    <row r="27" spans="1:17" x14ac:dyDescent="0.2">
      <c r="B27" t="s">
        <v>206</v>
      </c>
      <c r="C27">
        <v>-540</v>
      </c>
      <c r="D27" t="s">
        <v>207</v>
      </c>
      <c r="H27" t="s">
        <v>209</v>
      </c>
      <c r="I27" s="5">
        <v>2047.82</v>
      </c>
      <c r="J27" t="s">
        <v>210</v>
      </c>
    </row>
    <row r="28" spans="1:17" x14ac:dyDescent="0.2">
      <c r="B28" s="16"/>
      <c r="C28" s="5">
        <f>SUM(C26:C27)</f>
        <v>-540</v>
      </c>
      <c r="I28">
        <v>2606</v>
      </c>
      <c r="J28" t="s">
        <v>218</v>
      </c>
    </row>
    <row r="29" spans="1:17" x14ac:dyDescent="0.2">
      <c r="B29" s="16"/>
      <c r="C29" s="5"/>
      <c r="I29">
        <v>180</v>
      </c>
      <c r="J29" t="s">
        <v>235</v>
      </c>
    </row>
    <row r="30" spans="1:17" x14ac:dyDescent="0.2">
      <c r="I30">
        <v>6200</v>
      </c>
      <c r="J30" t="s">
        <v>221</v>
      </c>
    </row>
    <row r="31" spans="1:17" x14ac:dyDescent="0.2">
      <c r="I31">
        <v>1698.35</v>
      </c>
      <c r="J31" t="s">
        <v>232</v>
      </c>
    </row>
    <row r="32" spans="1:17" x14ac:dyDescent="0.2">
      <c r="I32" s="5">
        <f>SUM(I26:I31)</f>
        <v>12732.17</v>
      </c>
    </row>
  </sheetData>
  <pageMargins left="0.7" right="0.7" top="0.75" bottom="0.75" header="0.3" footer="0.3"/>
  <pageSetup paperSize="9" scale="61" orientation="landscape" horizontalDpi="0" verticalDpi="0"/>
  <ignoredErrors>
    <ignoredError sqref="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book - new</vt:lpstr>
      <vt:lpstr>Budget for 2023 and 2024</vt:lpstr>
      <vt:lpstr>Half Year Statement</vt:lpstr>
      <vt:lpstr>bank reconciliation</vt:lpstr>
      <vt:lpstr>'bank reconciliation'!Print_Area</vt:lpstr>
      <vt:lpstr>'Cash book - new'!Print_Area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2024-03-19T11:40:29Z</cp:lastPrinted>
  <dcterms:created xsi:type="dcterms:W3CDTF">2022-06-04T15:25:48Z</dcterms:created>
  <dcterms:modified xsi:type="dcterms:W3CDTF">2024-03-19T11:43:31Z</dcterms:modified>
</cp:coreProperties>
</file>